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xploring\Downloads\"/>
    </mc:Choice>
  </mc:AlternateContent>
  <bookViews>
    <workbookView xWindow="0" yWindow="0" windowWidth="18825" windowHeight="8025"/>
  </bookViews>
  <sheets>
    <sheet name="JuneTotals" sheetId="1" r:id="rId1"/>
    <sheet name="June2017" sheetId="2" r:id="rId2"/>
    <sheet name="AnnualExp" sheetId="3" r:id="rId3"/>
    <sheet name="HomeLoan" sheetId="4" r:id="rId4"/>
    <sheet name="CarLoan" sheetId="5" r:id="rId5"/>
    <sheet name="Stocks" sheetId="6" r:id="rId6"/>
  </sheets>
  <definedNames>
    <definedName name="_xlnm.Criteria">June2017!$A$27:$E$28</definedName>
    <definedName name="_xlnm.Extract">June2017!$A$31:$E$31</definedName>
    <definedName name="MSN_MoneyCentral_Investor_Major_Indicies" localSheetId="5">Stocks!#REF!</definedName>
  </definedNames>
  <calcPr calcId="162913"/>
  <customWorkbookViews>
    <customWorkbookView name="Jennifer Hurley - Personal View" guid="{074322D2-4B28-4D9D-93DC-45B0BCB233EC}" mergeInterval="0" personalView="1" maximized="1" windowWidth="1362" windowHeight="543" activeSheetId="5"/>
  </customWorkbookViews>
</workbook>
</file>

<file path=xl/calcChain.xml><?xml version="1.0" encoding="utf-8"?>
<calcChain xmlns="http://schemas.openxmlformats.org/spreadsheetml/2006/main">
  <c r="C19" i="5" l="1"/>
  <c r="C18" i="5"/>
  <c r="C17" i="5"/>
  <c r="C16" i="5"/>
  <c r="C15" i="5"/>
  <c r="C14" i="5"/>
  <c r="C13" i="5"/>
  <c r="C12" i="5"/>
  <c r="C11" i="5"/>
  <c r="C10" i="5"/>
  <c r="E6" i="5"/>
  <c r="E5" i="5"/>
  <c r="C20" i="5" l="1"/>
  <c r="E4" i="5"/>
  <c r="B10" i="5" s="1"/>
  <c r="D10" i="5" l="1"/>
  <c r="F17" i="5"/>
  <c r="F13" i="5"/>
  <c r="F18" i="5"/>
  <c r="F14" i="5"/>
  <c r="F16" i="5"/>
  <c r="F12" i="5"/>
  <c r="F10" i="5"/>
  <c r="F19" i="5"/>
  <c r="F15" i="5"/>
  <c r="F11" i="5"/>
  <c r="E10" i="5" l="1"/>
  <c r="B11" i="5" l="1"/>
  <c r="D11" i="5" l="1"/>
  <c r="E11" i="5" l="1"/>
  <c r="B12" i="5" l="1"/>
  <c r="D12" i="5" l="1"/>
  <c r="E12" i="5" l="1"/>
  <c r="B13" i="5" l="1"/>
  <c r="D13" i="5" l="1"/>
  <c r="E13" i="5" l="1"/>
  <c r="B14" i="5" l="1"/>
  <c r="D14" i="5" l="1"/>
  <c r="E14" i="5" l="1"/>
  <c r="B15" i="5" l="1"/>
  <c r="D15" i="5" l="1"/>
  <c r="E15" i="5" s="1"/>
  <c r="B16" i="5" s="1"/>
  <c r="D16" i="5" l="1"/>
  <c r="E16" i="5" s="1"/>
  <c r="B17" i="5" s="1"/>
  <c r="D17" i="5" l="1"/>
  <c r="E17" i="5" s="1"/>
  <c r="B18" i="5" s="1"/>
  <c r="D18" i="5" l="1"/>
  <c r="E18" i="5" s="1"/>
  <c r="B19" i="5" s="1"/>
  <c r="D19" i="5" l="1"/>
  <c r="E19" i="5" s="1"/>
  <c r="B4" i="4" l="1"/>
  <c r="B7" i="4" s="1"/>
  <c r="E20" i="5" l="1"/>
  <c r="D20" i="5"/>
</calcChain>
</file>

<file path=xl/sharedStrings.xml><?xml version="1.0" encoding="utf-8"?>
<sst xmlns="http://schemas.openxmlformats.org/spreadsheetml/2006/main" count="198" uniqueCount="79">
  <si>
    <t>Category</t>
  </si>
  <si>
    <t>Date</t>
  </si>
  <si>
    <t>Amount</t>
  </si>
  <si>
    <t>Rent</t>
  </si>
  <si>
    <t>Groceries</t>
  </si>
  <si>
    <t>Gas</t>
  </si>
  <si>
    <t>Credit Card Payment</t>
  </si>
  <si>
    <t>Salary</t>
  </si>
  <si>
    <t>ATM Withdrawal</t>
  </si>
  <si>
    <t>Transfer to Savings</t>
  </si>
  <si>
    <t>Student Loan</t>
  </si>
  <si>
    <t>Electric Bill</t>
  </si>
  <si>
    <t>Water Bill</t>
  </si>
  <si>
    <t>Cable/Internet</t>
  </si>
  <si>
    <t>Car Loan</t>
  </si>
  <si>
    <t>Car Insurance</t>
  </si>
  <si>
    <t>Payee</t>
  </si>
  <si>
    <t>George's SuperMart</t>
  </si>
  <si>
    <t>Zachary Kaye</t>
  </si>
  <si>
    <t>Springfield Savings &amp; Loans</t>
  </si>
  <si>
    <t>[Savings Account]</t>
  </si>
  <si>
    <t>SGW</t>
  </si>
  <si>
    <t>Sam's Stop</t>
  </si>
  <si>
    <t>Gas-N-Wash</t>
  </si>
  <si>
    <t>SEC</t>
  </si>
  <si>
    <t>Visa</t>
  </si>
  <si>
    <t>AMP Insurance</t>
  </si>
  <si>
    <t>CIV Solutions</t>
  </si>
  <si>
    <t>Income</t>
  </si>
  <si>
    <t>South &amp; Main</t>
  </si>
  <si>
    <t>Year</t>
  </si>
  <si>
    <t>Expense</t>
  </si>
  <si>
    <t>Variable</t>
  </si>
  <si>
    <t>Fixed</t>
  </si>
  <si>
    <t>Retail Cost</t>
  </si>
  <si>
    <t>Amount to Finance</t>
  </si>
  <si>
    <t>Interest Rate</t>
  </si>
  <si>
    <t>Term (months)</t>
  </si>
  <si>
    <t>Monthly Payment</t>
  </si>
  <si>
    <t>Mortgage Options</t>
  </si>
  <si>
    <t>Down Payment</t>
  </si>
  <si>
    <t>Method of Payment</t>
  </si>
  <si>
    <t>Debit Card</t>
  </si>
  <si>
    <t>Check</t>
  </si>
  <si>
    <t>Credit Card</t>
  </si>
  <si>
    <t>Transfer</t>
  </si>
  <si>
    <t>Total Cost:</t>
  </si>
  <si>
    <t>Average Cost:</t>
  </si>
  <si>
    <t>Occurrences:</t>
  </si>
  <si>
    <t>Groceries - Credit Card</t>
  </si>
  <si>
    <t>Search Results</t>
  </si>
  <si>
    <t>Amount:</t>
  </si>
  <si>
    <t>Position:</t>
  </si>
  <si>
    <t>Criteria</t>
  </si>
  <si>
    <t>Extract</t>
  </si>
  <si>
    <t>Average Credit Card Purchase:</t>
  </si>
  <si>
    <t>Payment Details</t>
  </si>
  <si>
    <t>Loan Details</t>
  </si>
  <si>
    <t>Payment</t>
  </si>
  <si>
    <t>Loan</t>
  </si>
  <si>
    <t>APR</t>
  </si>
  <si>
    <t>Periodic Rate</t>
  </si>
  <si>
    <t>Years</t>
  </si>
  <si>
    <t># of Payments</t>
  </si>
  <si>
    <t>Pmts per Year</t>
  </si>
  <si>
    <t>Payment Number</t>
  </si>
  <si>
    <t>Beginning Balance</t>
  </si>
  <si>
    <t>Payment Amount</t>
  </si>
  <si>
    <t>Interest Paid</t>
  </si>
  <si>
    <t>Principal Repayment</t>
  </si>
  <si>
    <t>Cumulative Interest</t>
  </si>
  <si>
    <t>Cumulative Principal</t>
  </si>
  <si>
    <t>Totals</t>
  </si>
  <si>
    <t xml:space="preserve">Car Loan </t>
  </si>
  <si>
    <t>June Transactions</t>
  </si>
  <si>
    <t>Payment Options:</t>
  </si>
  <si>
    <t>Stock Purchases</t>
  </si>
  <si>
    <t>COMPANY</t>
  </si>
  <si>
    <t>Total Remaining: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</si>
</sst>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"/>
    <numFmt numFmtId="167" formatCode="&quot;Monthly Payment&quot;"/>
    <numFmt numFmtId="168" formatCode="0.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0" fillId="0" borderId="0"/>
    <xf numFmtId="0" fontId="0" fillId="0" borderId="0"/>
    <xf numFmtId="44" fontId="1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44" fontId="1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44" fontId="1" fillId="0" borderId="0" applyFont="0" applyFill="0" applyBorder="0" applyAlignment="0" applyProtection="0"/>
    <xf numFmtId="0" fontId="0" fillId="0" borderId="0"/>
    <xf numFmtId="44" fontId="1" fillId="0" borderId="0" applyFont="0" applyFill="0" applyBorder="0" applyAlignment="0" applyProtection="0"/>
    <xf numFmtId="0" fontId="0" fillId="0" borderId="0"/>
    <xf numFmtId="0" fontId="0" fillId="0" borderId="0"/>
    <xf numFmtId="44" fontId="1" fillId="0" borderId="0" applyFont="0" applyFill="0" applyBorder="0" applyAlignment="0" applyProtection="0"/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</cellStyleXfs>
  <cellXfs count="89">
    <xf numFmtId="0" fontId="0" fillId="0" borderId="0" xfId="0"/>
    <xf numFmtId="44" fontId="3" fillId="0" borderId="1" xfId="0" applyNumberFormat="1" applyFont="1" applyBorder="1" applyAlignment="1">
      <alignment horizontal="center"/>
    </xf>
    <xf numFmtId="44" fontId="0" fillId="0" borderId="0" xfId="2" applyFont="1"/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/>
    <xf numFmtId="44" fontId="0" fillId="0" borderId="5" xfId="2" applyFont="1" applyBorder="1"/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44" fontId="0" fillId="0" borderId="3" xfId="2" applyFont="1" applyBorder="1"/>
    <xf numFmtId="0" fontId="3" fillId="2" borderId="1" xfId="0" applyFont="1" applyFill="1" applyBorder="1" applyAlignment="1">
      <alignment horizontal="center"/>
    </xf>
    <xf numFmtId="44" fontId="3" fillId="2" borderId="1" xfId="2" applyFont="1" applyFill="1" applyBorder="1" applyAlignment="1">
      <alignment horizontal="center"/>
    </xf>
    <xf numFmtId="0" fontId="0" fillId="2" borderId="1" xfId="0" applyFill="1" applyBorder="1"/>
    <xf numFmtId="0" fontId="3" fillId="2" borderId="0" xfId="0" applyFont="1" applyFill="1" applyBorder="1" applyAlignment="1">
      <alignment horizontal="center"/>
    </xf>
    <xf numFmtId="44" fontId="3" fillId="2" borderId="0" xfId="2" applyFont="1" applyFill="1" applyBorder="1" applyAlignment="1">
      <alignment horizontal="center"/>
    </xf>
    <xf numFmtId="0" fontId="0" fillId="0" borderId="10" xfId="0" applyBorder="1"/>
    <xf numFmtId="8" fontId="0" fillId="0" borderId="0" xfId="2" applyNumberFormat="1" applyFont="1"/>
    <xf numFmtId="168" fontId="0" fillId="0" borderId="0" xfId="3" applyNumberFormat="1" applyFont="1"/>
    <xf numFmtId="44" fontId="5" fillId="0" borderId="0" xfId="2" applyFont="1"/>
    <xf numFmtId="0" fontId="2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right"/>
    </xf>
    <xf numFmtId="166" fontId="2" fillId="3" borderId="0" xfId="0" applyNumberFormat="1" applyFont="1" applyFill="1"/>
    <xf numFmtId="0" fontId="3" fillId="2" borderId="0" xfId="0" applyFont="1" applyFill="1"/>
    <xf numFmtId="164" fontId="0" fillId="0" borderId="0" xfId="1" applyNumberFormat="1" applyFont="1" applyProtection="1"/>
    <xf numFmtId="0" fontId="0" fillId="0" borderId="3" xfId="2" applyNumberFormat="1" applyFont="1" applyBorder="1"/>
    <xf numFmtId="0" fontId="0" fillId="0" borderId="5" xfId="2" applyNumberFormat="1" applyFont="1" applyBorder="1"/>
    <xf numFmtId="0" fontId="0" fillId="0" borderId="0" xfId="0" applyNumberFormat="1"/>
    <xf numFmtId="0" fontId="0" fillId="0" borderId="0" xfId="0"/>
    <xf numFmtId="14" fontId="0" fillId="0" borderId="0" xfId="0" applyNumberFormat="1"/>
    <xf numFmtId="164" fontId="0" fillId="0" borderId="0" xfId="0" applyNumberFormat="1" applyFont="1"/>
    <xf numFmtId="0" fontId="3" fillId="0" borderId="1" xfId="0" applyFont="1" applyBorder="1" applyAlignment="1">
      <alignment horizontal="center"/>
    </xf>
    <xf numFmtId="0" fontId="0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10" fontId="0" fillId="0" borderId="0" xfId="0" applyNumberFormat="1"/>
    <xf numFmtId="165" fontId="0" fillId="0" borderId="0" xfId="0" applyNumberFormat="1"/>
    <xf numFmtId="10" fontId="0" fillId="0" borderId="0" xfId="0" applyNumberFormat="1" applyFont="1"/>
    <xf numFmtId="1" fontId="0" fillId="0" borderId="0" xfId="0" applyNumberFormat="1"/>
    <xf numFmtId="44" fontId="0" fillId="0" borderId="0" xfId="0" applyNumberFormat="1"/>
    <xf numFmtId="0" fontId="0" fillId="0" borderId="0" xfId="0" applyFill="1" applyAlignment="1">
      <alignment horizontal="right"/>
    </xf>
    <xf numFmtId="166" fontId="0" fillId="0" borderId="0" xfId="0" applyNumberFormat="1"/>
    <xf numFmtId="10" fontId="0" fillId="2" borderId="0" xfId="0" applyNumberFormat="1" applyFont="1" applyFill="1"/>
    <xf numFmtId="1" fontId="0" fillId="2" borderId="0" xfId="0" applyNumberFormat="1" applyFill="1"/>
    <xf numFmtId="167" fontId="3" fillId="0" borderId="0" xfId="0" applyNumberFormat="1" applyFont="1" applyAlignment="1">
      <alignment horizontal="right"/>
    </xf>
    <xf numFmtId="0" fontId="0" fillId="0" borderId="0" xfId="0"/>
    <xf numFmtId="1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44" fontId="0" fillId="0" borderId="0" xfId="0" applyNumberFormat="1" applyFont="1"/>
    <xf numFmtId="0" fontId="4" fillId="3" borderId="0" xfId="0" applyFont="1" applyFill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0" fillId="2" borderId="8" xfId="0" applyFill="1" applyBorder="1" applyAlignment="1">
      <alignment horizontal="left" wrapText="1"/>
    </xf>
    <xf numFmtId="0" fontId="0" fillId="2" borderId="4" xfId="0" applyFill="1" applyBorder="1" applyAlignment="1">
      <alignment horizontal="left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4"/>
    <xf numFmtId="44" fontId="3" fillId="0" borderId="1" xfId="5" applyNumberFormat="1" applyFont="1" applyBorder="1" applyAlignment="1">
      <alignment horizontal="center"/>
    </xf>
    <xf numFmtId="44" fontId="0" fillId="0" borderId="0" xfId="6" applyFont="1"/>
    <xf numFmtId="0" fontId="0" fillId="0" borderId="0" xfId="7"/>
    <xf numFmtId="0" fontId="0" fillId="0" borderId="0" xfId="8" applyAlignment="1">
      <alignment horizontal="center"/>
    </xf>
    <xf numFmtId="0" fontId="0" fillId="0" borderId="5" xfId="9" applyBorder="1"/>
    <xf numFmtId="44" fontId="0" fillId="0" borderId="5" xfId="10" applyFont="1" applyBorder="1"/>
    <xf numFmtId="0" fontId="0" fillId="0" borderId="4" xfId="11" applyBorder="1" applyAlignment="1">
      <alignment horizontal="right"/>
    </xf>
    <xf numFmtId="0" fontId="0" fillId="0" borderId="1" xfId="12" applyBorder="1" applyAlignment="1">
      <alignment horizontal="right"/>
    </xf>
    <xf numFmtId="0" fontId="0" fillId="0" borderId="1" xfId="13" applyBorder="1" applyAlignment="1">
      <alignment horizontal="center"/>
    </xf>
    <xf numFmtId="44" fontId="0" fillId="0" borderId="3" xfId="14" applyFont="1" applyBorder="1"/>
    <xf numFmtId="0" fontId="3" fillId="2" borderId="1" xfId="15" applyFont="1" applyFill="1" applyBorder="1" applyAlignment="1">
      <alignment horizontal="center"/>
    </xf>
    <xf numFmtId="44" fontId="3" fillId="2" borderId="1" xfId="16" applyFont="1" applyFill="1" applyBorder="1" applyAlignment="1">
      <alignment horizontal="center"/>
    </xf>
    <xf numFmtId="0" fontId="0" fillId="2" borderId="1" xfId="17" applyFill="1" applyBorder="1"/>
    <xf numFmtId="0" fontId="3" fillId="2" borderId="0" xfId="18" applyFont="1" applyFill="1" applyBorder="1" applyAlignment="1">
      <alignment horizontal="center"/>
    </xf>
    <xf numFmtId="44" fontId="3" fillId="2" borderId="0" xfId="19" applyFont="1" applyFill="1" applyBorder="1" applyAlignment="1">
      <alignment horizontal="center"/>
    </xf>
    <xf numFmtId="0" fontId="0" fillId="0" borderId="10" xfId="20" applyBorder="1"/>
    <xf numFmtId="8" fontId="0" fillId="0" borderId="0" xfId="21" applyNumberFormat="1" applyFont="1"/>
    <xf numFmtId="168" fontId="0" fillId="0" borderId="0" xfId="22" applyNumberFormat="1" applyFont="1"/>
    <xf numFmtId="44" fontId="5" fillId="0" borderId="0" xfId="23" applyFont="1"/>
    <xf numFmtId="0" fontId="2" fillId="3" borderId="0" xfId="24" applyFont="1" applyFill="1" applyAlignment="1">
      <alignment horizontal="center" wrapText="1"/>
    </xf>
    <xf numFmtId="0" fontId="2" fillId="3" borderId="0" xfId="25" applyFont="1" applyFill="1" applyAlignment="1">
      <alignment horizontal="right"/>
    </xf>
    <xf numFmtId="166" fontId="2" fillId="3" borderId="0" xfId="26" applyNumberFormat="1" applyFont="1" applyFill="1"/>
    <xf numFmtId="0" fontId="3" fillId="2" borderId="0" xfId="27" applyFont="1" applyFill="1"/>
  </cellXfs>
  <cellStyles count="28">
    <cellStyle name="Comma" xfId="1" builtinId="3"/>
    <cellStyle name="Currency" xfId="2" builtinId="4"/>
    <cellStyle name="Normal" xfId="0" builtinId="0"/>
    <cellStyle name="Percent" xfId="3" builtinId="5"/>
    <cellStyle name="BgHQvXYnLZuTb1T/9xj9Wlt2huoKA3Fe1CZ3mo3e+G8=-~VxMMUnyAtwZx/k7utU7PAg==" xfId="4"/>
    <cellStyle name="pTba5cXlFRHvHXAhT2/TYo4bQGulCeRXLzHHFv9gZFg=-~LurORqD0bKcXwaG7VuRAZA==" xfId="5"/>
    <cellStyle name="pLlZuA/NXIRc7OcAEo4wMDTQvu3SM/389T4wJhX/250=-~CvsDYdUH4txpuw49bFwhzA==" xfId="6"/>
    <cellStyle name="NwYUy3p8p0HkhQ5D5/2H/gVuBTMxRvS2yfNi/ftz8EA=-~dZobJXowVJSsgl8XXpBHzQ==" xfId="7"/>
    <cellStyle name="FwSloKJ1sJNdgfkbXRfi/kwKApwZa48min1EVEcj2zA=-~sCxAUyQ8kUqhlwgFheGzUg==" xfId="8"/>
    <cellStyle name="qwuzrSj5HvqmHdltDV9Q2tpLd5Uvtjdrzmh/fJ40T/0=-~2NABHkf8kBWPy8u1rNV6ww==" xfId="9"/>
    <cellStyle name="LJxx7tgw8dhsYXy/nbEVyqzxbGLH1yk/hWBHKe41KYA=-~Ig/iTeGxT3KCeGGD1jar0g==" xfId="10"/>
    <cellStyle name="hPnp2LfpYv5Ev5ZHLjveG/tpSUGyAKY3xvSTSEKa8X4=-~Gu16MSYZPHe22/hiUAmaww==" xfId="11"/>
    <cellStyle name="Rcr4+zMnqV//F0f6jmTjNf0SUYG1kpIvoyUgbkrfqog=-~KO2voJC7ZgTVHPbuznuoPg==" xfId="12"/>
    <cellStyle name="HgdWD5aEt+agxZum8j881+UH9hsfp5ECBVW/vTpjHMg=-~MgDoWxl1/FycRqoO1XJMiw==" xfId="13"/>
    <cellStyle name="07vJ+THZY1VNJe+HDYCFBXcPOd9dLqVi/48LAXCFE6c=-~6hANFWeFflQTQx0ZeXUhuQ==" xfId="14"/>
    <cellStyle name="MrIF6WUZIOxqWEKCURvVHUlXakUIJTSvA6BtoAGQaeo=-~9bUo8YfFjRqmPh/rgOGX9Q==" xfId="15"/>
    <cellStyle name="y+FUZZ1Mh85/tjPLRvNxu9osQny2ID8kQJ9fGC2aeGA=-~p45u7W7kPKr6HuxHydaEjw==" xfId="16"/>
    <cellStyle name="hS72x0kruLDwiuEPVLOqtRQnx97M3rRnD5KdAGJrevk=-~F1nnswp/f0lASEqrCjH81w==" xfId="17"/>
    <cellStyle name="S/UJiD43dugqDzSCIg7FDNBDfEU+Uu6InBRnPM7IKzs=-~144+z6LBrM9hBlD9Hb5+jA==" xfId="18"/>
    <cellStyle name="+FYJ2/ScEDgqIXu+Wnf19XFm5/Yatj7oJHvH0OPQBEE=-~y99dBr7eZD/ytXPuo4eWXQ==" xfId="19"/>
    <cellStyle name="IY1lPcxfASfLGkMlwCbIZ+f50z0eLTpuBMLmhj/lB78=-~Q+9M+HfeGrhpoLQ7Xd4X/g==" xfId="20"/>
    <cellStyle name="3ZXtGlIxGTl8QQyTZRJQBL5Ah/Fq2HfjNmihub+ezwE=-~D8lTRDZOjWEwUFnSaiW7sw==" xfId="21"/>
    <cellStyle name="n/2qmmrB4Gf/ebE3C8EiPPJCcZ7PmH+G6+cQGxNmMrg=-~MJOrJLgmqKY5Ir5SHYGU3A==" xfId="22"/>
    <cellStyle name="iRdCvbUVqqCPzSv8JOgh8YFktH87aW9n3vvjpAcV87Q=-~AEA9A21IDRgcG5VmhRxmuA==" xfId="23"/>
    <cellStyle name="q9xTScISck9uQ42QIVz1T/vW7bgdq8kb1oVJaBnepNw=-~VY1pyp9Ge/EgQuI3KGoHow==" xfId="24"/>
    <cellStyle name="qgBnbBQtBiVsEm6bX+fEXl+25MyweWZFCcSADedHNY0=-~KBhoxmoz8d83Iy1kE8qZjg==" xfId="25"/>
    <cellStyle name="qBVD7tEtP+qCacqWBlRvuc2jSbwqYRpthBNcJcV4BDU=-~Ax9ISOungHC4/pxjp3eyAA==" xfId="26"/>
    <cellStyle name="Ne6kHUMf1OW0dqE7WJh2YZsE9/Wat3//vVqxEf8z9eg=-~0lvE/qpVkOymRpGk+VUcAg==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.xml" Id="R4537c52ce9a04e6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sqref="A1:F1"/>
    </sheetView>
  </sheetViews>
  <sheetFormatPr defaultRowHeight="15" x14ac:dyDescent="0.25"/>
  <cols>
    <col min="1" max="1" width="13.28515625" style="3" customWidth="1"/>
    <col min="2" max="2" width="25.5703125" style="3" customWidth="1"/>
    <col min="3" max="4" width="19.42578125" style="3" customWidth="1"/>
    <col min="5" max="5" width="12.85546875" style="40" customWidth="1"/>
    <col min="6" max="16384" width="9.140625" style="3"/>
  </cols>
  <sheetData>
    <row r="1" spans="1:6" ht="18.75" x14ac:dyDescent="0.3">
      <c r="A1" s="52" t="s">
        <v>74</v>
      </c>
      <c r="B1" s="52"/>
      <c r="C1" s="52"/>
      <c r="D1" s="52"/>
      <c r="E1" s="52"/>
      <c r="F1" s="52"/>
    </row>
    <row r="3" spans="1:6" x14ac:dyDescent="0.25">
      <c r="A3" s="31" t="s">
        <v>1</v>
      </c>
      <c r="B3" s="31" t="s">
        <v>16</v>
      </c>
      <c r="C3" s="31" t="s">
        <v>0</v>
      </c>
      <c r="D3" s="31" t="s">
        <v>41</v>
      </c>
      <c r="E3" s="66" t="s">
        <v>2</v>
      </c>
    </row>
    <row r="4" spans="1:6" x14ac:dyDescent="0.25">
      <c r="A4" s="47">
        <v>42887</v>
      </c>
      <c r="B4" s="47" t="s">
        <v>18</v>
      </c>
      <c r="C4" s="46" t="s">
        <v>3</v>
      </c>
      <c r="D4" s="46" t="s">
        <v>43</v>
      </c>
      <c r="E4" s="51">
        <v>-800</v>
      </c>
    </row>
    <row r="5" spans="1:6" x14ac:dyDescent="0.25">
      <c r="A5" s="47">
        <v>42888</v>
      </c>
      <c r="B5" s="47" t="s">
        <v>17</v>
      </c>
      <c r="C5" s="46" t="s">
        <v>4</v>
      </c>
      <c r="D5" s="46" t="s">
        <v>44</v>
      </c>
      <c r="E5" s="51">
        <v>-114.62</v>
      </c>
    </row>
    <row r="6" spans="1:6" x14ac:dyDescent="0.25">
      <c r="A6" s="47">
        <v>42889</v>
      </c>
      <c r="B6" s="47" t="s">
        <v>22</v>
      </c>
      <c r="C6" s="46" t="s">
        <v>5</v>
      </c>
      <c r="D6" s="46" t="s">
        <v>42</v>
      </c>
      <c r="E6" s="51">
        <v>-61.13</v>
      </c>
    </row>
    <row r="7" spans="1:6" x14ac:dyDescent="0.25">
      <c r="A7" s="47">
        <v>42890</v>
      </c>
      <c r="B7" s="47" t="s">
        <v>25</v>
      </c>
      <c r="C7" s="46" t="s">
        <v>6</v>
      </c>
      <c r="D7" s="46" t="s">
        <v>43</v>
      </c>
      <c r="E7" s="51">
        <v>-300</v>
      </c>
    </row>
    <row r="8" spans="1:6" x14ac:dyDescent="0.25">
      <c r="A8" s="47">
        <v>42891</v>
      </c>
      <c r="B8" s="47" t="s">
        <v>29</v>
      </c>
      <c r="C8" s="46" t="s">
        <v>8</v>
      </c>
      <c r="D8" s="46" t="s">
        <v>42</v>
      </c>
      <c r="E8" s="51">
        <v>-202</v>
      </c>
    </row>
    <row r="9" spans="1:6" x14ac:dyDescent="0.25">
      <c r="A9" s="47">
        <v>42892</v>
      </c>
      <c r="B9" s="47" t="s">
        <v>28</v>
      </c>
      <c r="C9" s="46" t="s">
        <v>7</v>
      </c>
      <c r="D9" s="46" t="s">
        <v>43</v>
      </c>
      <c r="E9" s="51">
        <v>2034.78</v>
      </c>
    </row>
    <row r="10" spans="1:6" x14ac:dyDescent="0.25">
      <c r="A10" s="47">
        <v>42893</v>
      </c>
      <c r="B10" s="47" t="s">
        <v>20</v>
      </c>
      <c r="C10" s="46" t="s">
        <v>9</v>
      </c>
      <c r="D10" s="46" t="s">
        <v>45</v>
      </c>
      <c r="E10" s="51">
        <v>-300</v>
      </c>
    </row>
    <row r="11" spans="1:6" x14ac:dyDescent="0.25">
      <c r="A11" s="47">
        <v>42894</v>
      </c>
      <c r="B11" s="47" t="s">
        <v>17</v>
      </c>
      <c r="C11" s="46" t="s">
        <v>4</v>
      </c>
      <c r="D11" s="46" t="s">
        <v>44</v>
      </c>
      <c r="E11" s="51">
        <v>-136.52000000000001</v>
      </c>
    </row>
    <row r="12" spans="1:6" x14ac:dyDescent="0.25">
      <c r="A12" s="47">
        <v>42895</v>
      </c>
      <c r="B12" s="47" t="s">
        <v>23</v>
      </c>
      <c r="C12" s="46" t="s">
        <v>5</v>
      </c>
      <c r="D12" s="46" t="s">
        <v>42</v>
      </c>
      <c r="E12" s="51">
        <v>-57.49</v>
      </c>
    </row>
    <row r="13" spans="1:6" x14ac:dyDescent="0.25">
      <c r="A13" s="47">
        <v>42896</v>
      </c>
      <c r="B13" s="47" t="s">
        <v>24</v>
      </c>
      <c r="C13" s="46" t="s">
        <v>11</v>
      </c>
      <c r="D13" s="46" t="s">
        <v>43</v>
      </c>
      <c r="E13" s="51">
        <v>-217.61</v>
      </c>
    </row>
    <row r="14" spans="1:6" x14ac:dyDescent="0.25">
      <c r="A14" s="47">
        <v>42897</v>
      </c>
      <c r="B14" s="47" t="s">
        <v>19</v>
      </c>
      <c r="C14" s="46" t="s">
        <v>10</v>
      </c>
      <c r="D14" s="46" t="s">
        <v>43</v>
      </c>
      <c r="E14" s="51">
        <v>-175</v>
      </c>
    </row>
    <row r="15" spans="1:6" x14ac:dyDescent="0.25">
      <c r="A15" s="47">
        <v>42898</v>
      </c>
      <c r="B15" s="47" t="s">
        <v>17</v>
      </c>
      <c r="C15" s="46" t="s">
        <v>4</v>
      </c>
      <c r="D15" s="46" t="s">
        <v>42</v>
      </c>
      <c r="E15" s="51">
        <v>-173.06</v>
      </c>
    </row>
    <row r="16" spans="1:6" x14ac:dyDescent="0.25">
      <c r="A16" s="47">
        <v>42899</v>
      </c>
      <c r="B16" s="47" t="s">
        <v>23</v>
      </c>
      <c r="C16" s="46" t="s">
        <v>5</v>
      </c>
      <c r="D16" s="46" t="s">
        <v>44</v>
      </c>
      <c r="E16" s="51">
        <v>-65.33</v>
      </c>
    </row>
  </sheetData>
  <sortState ref="A4:E26">
    <sortCondition ref="A4:A26"/>
  </sortState>
  <customSheetViews>
    <customSheetView guid="{074322D2-4B28-4D9D-93DC-45B0BCB233EC}">
      <selection sqref="A1:F1"/>
      <pageMargins left="0.7" right="0.7" top="0.75" bottom="0.75" header="0.3" footer="0.3"/>
    </customSheetView>
  </customSheetViews>
  <mergeCells count="1">
    <mergeCell ref="A1:F1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/>
  </sheetViews>
  <sheetFormatPr defaultRowHeight="15" x14ac:dyDescent="0.25"/>
  <cols>
    <col min="1" max="1" width="13.28515625" customWidth="1"/>
    <col min="2" max="2" width="25.5703125" customWidth="1"/>
    <col min="3" max="3" width="19.42578125" customWidth="1"/>
    <col min="4" max="4" width="19.42578125" style="3" customWidth="1"/>
    <col min="5" max="5" width="12.85546875" customWidth="1"/>
    <col min="6" max="6" width="10.5703125" customWidth="1"/>
    <col min="7" max="7" width="2.7109375" customWidth="1"/>
    <col min="8" max="8" width="16.42578125" customWidth="1"/>
    <col min="9" max="9" width="14.5703125" customWidth="1"/>
  </cols>
  <sheetData>
    <row r="1" spans="1:9" s="3" customFormat="1" x14ac:dyDescent="0.25">
      <c r="A1" s="28"/>
      <c r="B1" s="28"/>
      <c r="C1" s="28"/>
      <c r="D1" s="28"/>
      <c r="E1" s="28"/>
      <c r="F1" s="28"/>
    </row>
    <row r="2" spans="1:9" x14ac:dyDescent="0.25">
      <c r="D2" s="28"/>
    </row>
    <row r="3" spans="1:9" s="3" customFormat="1" x14ac:dyDescent="0.25">
      <c r="B3" s="53" t="s">
        <v>50</v>
      </c>
      <c r="C3" s="54"/>
      <c r="D3" s="54"/>
      <c r="E3" s="55"/>
    </row>
    <row r="4" spans="1:9" s="3" customFormat="1" x14ac:dyDescent="0.25">
      <c r="B4" s="72" t="s">
        <v>52</v>
      </c>
      <c r="C4" s="74">
        <v>8</v>
      </c>
      <c r="D4" s="73" t="s">
        <v>51</v>
      </c>
      <c r="E4" s="71"/>
    </row>
    <row r="5" spans="1:9" s="3" customFormat="1" x14ac:dyDescent="0.25"/>
    <row r="6" spans="1:9" x14ac:dyDescent="0.25">
      <c r="A6" s="76" t="s">
        <v>1</v>
      </c>
      <c r="B6" s="76" t="s">
        <v>16</v>
      </c>
      <c r="C6" s="76" t="s">
        <v>0</v>
      </c>
      <c r="D6" s="76" t="s">
        <v>41</v>
      </c>
      <c r="E6" s="77" t="s">
        <v>2</v>
      </c>
      <c r="F6" s="78"/>
      <c r="H6" s="62" t="s">
        <v>4</v>
      </c>
      <c r="I6" s="63"/>
    </row>
    <row r="7" spans="1:9" x14ac:dyDescent="0.25">
      <c r="A7" s="29">
        <v>42887</v>
      </c>
      <c r="B7" s="29" t="s">
        <v>18</v>
      </c>
      <c r="C7" s="28" t="s">
        <v>3</v>
      </c>
      <c r="D7" s="46" t="s">
        <v>43</v>
      </c>
      <c r="E7" s="32">
        <v>-800</v>
      </c>
      <c r="H7" s="48" t="s">
        <v>46</v>
      </c>
      <c r="I7" s="75"/>
    </row>
    <row r="8" spans="1:9" x14ac:dyDescent="0.25">
      <c r="A8" s="29">
        <v>42890</v>
      </c>
      <c r="B8" s="29" t="s">
        <v>25</v>
      </c>
      <c r="C8" s="28" t="s">
        <v>6</v>
      </c>
      <c r="D8" s="46" t="s">
        <v>43</v>
      </c>
      <c r="E8" s="32">
        <v>-300</v>
      </c>
      <c r="F8" s="46"/>
      <c r="H8" s="48" t="s">
        <v>47</v>
      </c>
      <c r="I8" s="75"/>
    </row>
    <row r="9" spans="1:9" x14ac:dyDescent="0.25">
      <c r="A9" s="29">
        <v>42894</v>
      </c>
      <c r="B9" s="29" t="s">
        <v>29</v>
      </c>
      <c r="C9" s="28" t="s">
        <v>8</v>
      </c>
      <c r="D9" s="46" t="s">
        <v>42</v>
      </c>
      <c r="E9" s="32">
        <v>-202</v>
      </c>
      <c r="F9" s="46"/>
      <c r="H9" s="48" t="s">
        <v>48</v>
      </c>
      <c r="I9" s="25"/>
    </row>
    <row r="10" spans="1:9" x14ac:dyDescent="0.25">
      <c r="A10" s="29">
        <v>42894</v>
      </c>
      <c r="B10" s="29" t="s">
        <v>28</v>
      </c>
      <c r="C10" s="28" t="s">
        <v>7</v>
      </c>
      <c r="D10" s="46" t="s">
        <v>43</v>
      </c>
      <c r="E10" s="32">
        <v>2034.78</v>
      </c>
      <c r="F10" s="46"/>
      <c r="H10" s="62" t="s">
        <v>49</v>
      </c>
      <c r="I10" s="63"/>
    </row>
    <row r="11" spans="1:9" x14ac:dyDescent="0.25">
      <c r="A11" s="29">
        <v>42894</v>
      </c>
      <c r="B11" s="29" t="s">
        <v>20</v>
      </c>
      <c r="C11" s="28" t="s">
        <v>9</v>
      </c>
      <c r="D11" s="46" t="s">
        <v>45</v>
      </c>
      <c r="E11" s="32">
        <v>-300</v>
      </c>
      <c r="F11" s="46"/>
      <c r="H11" s="48" t="s">
        <v>46</v>
      </c>
      <c r="I11" s="75"/>
    </row>
    <row r="12" spans="1:9" x14ac:dyDescent="0.25">
      <c r="A12" s="29">
        <v>42901</v>
      </c>
      <c r="B12" s="29" t="s">
        <v>24</v>
      </c>
      <c r="C12" s="28" t="s">
        <v>11</v>
      </c>
      <c r="D12" s="46" t="s">
        <v>43</v>
      </c>
      <c r="E12" s="32">
        <v>-217.61</v>
      </c>
      <c r="F12" s="46"/>
      <c r="H12" s="48" t="s">
        <v>47</v>
      </c>
      <c r="I12" s="75"/>
    </row>
    <row r="13" spans="1:9" x14ac:dyDescent="0.25">
      <c r="A13" s="29">
        <v>42901</v>
      </c>
      <c r="B13" s="29" t="s">
        <v>19</v>
      </c>
      <c r="C13" s="28" t="s">
        <v>10</v>
      </c>
      <c r="D13" s="46" t="s">
        <v>43</v>
      </c>
      <c r="E13" s="32">
        <v>-175</v>
      </c>
      <c r="F13" s="46"/>
      <c r="H13" s="50" t="s">
        <v>48</v>
      </c>
      <c r="I13" s="26"/>
    </row>
    <row r="14" spans="1:9" x14ac:dyDescent="0.25">
      <c r="A14" s="29">
        <v>42904</v>
      </c>
      <c r="B14" s="29" t="s">
        <v>23</v>
      </c>
      <c r="C14" s="28" t="s">
        <v>5</v>
      </c>
      <c r="D14" s="46" t="s">
        <v>44</v>
      </c>
      <c r="E14" s="32">
        <v>-65.33</v>
      </c>
      <c r="F14" s="46"/>
    </row>
    <row r="15" spans="1:9" x14ac:dyDescent="0.25">
      <c r="A15" s="29">
        <v>42904</v>
      </c>
      <c r="B15" s="29" t="s">
        <v>21</v>
      </c>
      <c r="C15" s="28" t="s">
        <v>12</v>
      </c>
      <c r="D15" s="46" t="s">
        <v>43</v>
      </c>
      <c r="E15" s="32">
        <v>-43.59</v>
      </c>
      <c r="F15" s="46"/>
    </row>
    <row r="16" spans="1:9" x14ac:dyDescent="0.25">
      <c r="A16" s="29">
        <v>42908</v>
      </c>
      <c r="B16" s="29" t="s">
        <v>29</v>
      </c>
      <c r="C16" s="28" t="s">
        <v>8</v>
      </c>
      <c r="D16" s="46" t="s">
        <v>42</v>
      </c>
      <c r="E16" s="32">
        <v>-262</v>
      </c>
      <c r="F16" s="46"/>
      <c r="H16" s="57" t="s">
        <v>55</v>
      </c>
      <c r="I16" s="81"/>
    </row>
    <row r="17" spans="1:9" x14ac:dyDescent="0.25">
      <c r="A17" s="29">
        <v>42908</v>
      </c>
      <c r="B17" s="29" t="s">
        <v>28</v>
      </c>
      <c r="C17" s="28" t="s">
        <v>7</v>
      </c>
      <c r="D17" s="46" t="s">
        <v>43</v>
      </c>
      <c r="E17" s="32">
        <v>2034.78</v>
      </c>
      <c r="F17" s="46"/>
      <c r="H17" s="58"/>
      <c r="I17" s="71"/>
    </row>
    <row r="18" spans="1:9" x14ac:dyDescent="0.25">
      <c r="A18" s="29">
        <v>42908</v>
      </c>
      <c r="B18" s="29" t="s">
        <v>20</v>
      </c>
      <c r="C18" s="28" t="s">
        <v>9</v>
      </c>
      <c r="D18" s="46" t="s">
        <v>45</v>
      </c>
      <c r="E18" s="32">
        <v>-300</v>
      </c>
      <c r="F18" s="46"/>
    </row>
    <row r="19" spans="1:9" x14ac:dyDescent="0.25">
      <c r="A19" s="29">
        <v>42909</v>
      </c>
      <c r="B19" s="29" t="s">
        <v>17</v>
      </c>
      <c r="C19" s="28" t="s">
        <v>4</v>
      </c>
      <c r="D19" s="46" t="s">
        <v>44</v>
      </c>
      <c r="E19" s="32">
        <v>-109.64</v>
      </c>
      <c r="F19" s="46"/>
      <c r="H19" s="88" t="s">
        <v>78</v>
      </c>
      <c r="I19" s="88"/>
    </row>
    <row r="20" spans="1:9" x14ac:dyDescent="0.25">
      <c r="A20" s="29">
        <v>42911</v>
      </c>
      <c r="B20" s="29" t="s">
        <v>27</v>
      </c>
      <c r="C20" s="28" t="s">
        <v>13</v>
      </c>
      <c r="D20" s="46" t="s">
        <v>43</v>
      </c>
      <c r="E20" s="32">
        <v>-102.83</v>
      </c>
      <c r="F20" s="46"/>
    </row>
    <row r="21" spans="1:9" x14ac:dyDescent="0.25">
      <c r="A21" s="29">
        <v>42911</v>
      </c>
      <c r="B21" s="29" t="s">
        <v>19</v>
      </c>
      <c r="C21" s="28" t="s">
        <v>14</v>
      </c>
      <c r="D21" s="46" t="s">
        <v>43</v>
      </c>
      <c r="E21" s="32">
        <v>-233</v>
      </c>
      <c r="F21" s="46"/>
      <c r="H21" s="59" t="s">
        <v>75</v>
      </c>
      <c r="I21" s="81" t="s">
        <v>43</v>
      </c>
    </row>
    <row r="22" spans="1:9" x14ac:dyDescent="0.25">
      <c r="A22" s="29">
        <v>42914</v>
      </c>
      <c r="B22" s="29" t="s">
        <v>26</v>
      </c>
      <c r="C22" s="28" t="s">
        <v>15</v>
      </c>
      <c r="D22" s="46" t="s">
        <v>43</v>
      </c>
      <c r="E22" s="32">
        <v>-96.47</v>
      </c>
      <c r="F22" s="46"/>
      <c r="H22" s="60"/>
      <c r="I22" s="49" t="s">
        <v>44</v>
      </c>
    </row>
    <row r="23" spans="1:9" x14ac:dyDescent="0.25">
      <c r="A23" s="29">
        <v>42915</v>
      </c>
      <c r="B23" s="29" t="s">
        <v>22</v>
      </c>
      <c r="C23" s="28" t="s">
        <v>5</v>
      </c>
      <c r="D23" s="46" t="s">
        <v>42</v>
      </c>
      <c r="E23" s="32">
        <v>-60.08</v>
      </c>
      <c r="F23" s="46"/>
      <c r="H23" s="60"/>
      <c r="I23" s="49" t="s">
        <v>42</v>
      </c>
    </row>
    <row r="24" spans="1:9" x14ac:dyDescent="0.25">
      <c r="A24" s="29">
        <v>42916</v>
      </c>
      <c r="B24" s="29" t="s">
        <v>17</v>
      </c>
      <c r="C24" s="28" t="s">
        <v>4</v>
      </c>
      <c r="D24" s="46" t="s">
        <v>42</v>
      </c>
      <c r="E24" s="32">
        <v>-149.68</v>
      </c>
      <c r="F24" s="46"/>
      <c r="H24" s="61"/>
      <c r="I24" s="70" t="s">
        <v>45</v>
      </c>
    </row>
    <row r="26" spans="1:9" x14ac:dyDescent="0.25">
      <c r="A26" s="56" t="s">
        <v>53</v>
      </c>
      <c r="B26" s="56"/>
      <c r="C26" s="56"/>
      <c r="D26" s="56"/>
      <c r="E26" s="56"/>
    </row>
    <row r="27" spans="1:9" x14ac:dyDescent="0.25">
      <c r="A27" s="79" t="s">
        <v>1</v>
      </c>
      <c r="B27" s="79" t="s">
        <v>16</v>
      </c>
      <c r="C27" s="79" t="s">
        <v>0</v>
      </c>
      <c r="D27" s="79" t="s">
        <v>41</v>
      </c>
      <c r="E27" s="80" t="s">
        <v>2</v>
      </c>
    </row>
    <row r="28" spans="1:9" x14ac:dyDescent="0.25">
      <c r="D28" s="46" t="s">
        <v>44</v>
      </c>
    </row>
    <row r="30" spans="1:9" x14ac:dyDescent="0.25">
      <c r="A30" s="56" t="s">
        <v>54</v>
      </c>
      <c r="B30" s="56"/>
      <c r="C30" s="56"/>
      <c r="D30" s="56"/>
      <c r="E30" s="56"/>
    </row>
    <row r="31" spans="1:9" x14ac:dyDescent="0.25">
      <c r="A31" s="79" t="s">
        <v>1</v>
      </c>
      <c r="B31" s="79" t="s">
        <v>16</v>
      </c>
      <c r="C31" s="79" t="s">
        <v>0</v>
      </c>
      <c r="D31" s="79" t="s">
        <v>41</v>
      </c>
      <c r="E31" s="80" t="s">
        <v>2</v>
      </c>
    </row>
  </sheetData>
  <sortState ref="A2:E24">
    <sortCondition ref="A2:A24"/>
  </sortState>
  <customSheetViews>
    <customSheetView guid="{074322D2-4B28-4D9D-93DC-45B0BCB233EC}">
      <selection activeCell="I21" sqref="I21:I24"/>
      <pageMargins left="0.7" right="0.7" top="0.75" bottom="0.75" header="0.3" footer="0.3"/>
    </customSheetView>
  </customSheetViews>
  <mergeCells count="7">
    <mergeCell ref="B3:E3"/>
    <mergeCell ref="A26:E26"/>
    <mergeCell ref="A30:E30"/>
    <mergeCell ref="H16:H17"/>
    <mergeCell ref="H21:H24"/>
    <mergeCell ref="H6:I6"/>
    <mergeCell ref="H10:I10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/>
  </sheetViews>
  <sheetFormatPr defaultRowHeight="15" x14ac:dyDescent="0.25"/>
  <cols>
    <col min="2" max="2" width="14.42578125" customWidth="1"/>
    <col min="3" max="3" width="19.42578125" customWidth="1"/>
    <col min="4" max="4" width="16.140625" style="2" customWidth="1"/>
    <col min="6" max="6" width="19.42578125" customWidth="1"/>
    <col min="7" max="7" width="16.28515625" customWidth="1"/>
    <col min="8" max="9" width="7.140625" customWidth="1"/>
    <col min="10" max="10" width="11.28515625" customWidth="1"/>
  </cols>
  <sheetData>
    <row r="1" spans="1:10" x14ac:dyDescent="0.25">
      <c r="A1" s="33" t="s">
        <v>30</v>
      </c>
      <c r="B1" s="33" t="s">
        <v>0</v>
      </c>
      <c r="C1" s="33" t="s">
        <v>31</v>
      </c>
      <c r="D1" s="34" t="s">
        <v>2</v>
      </c>
    </row>
    <row r="2" spans="1:10" x14ac:dyDescent="0.25">
      <c r="A2" s="28">
        <v>2015</v>
      </c>
      <c r="B2" s="28" t="s">
        <v>32</v>
      </c>
      <c r="C2" s="28" t="s">
        <v>8</v>
      </c>
      <c r="D2" s="32">
        <v>3995</v>
      </c>
    </row>
    <row r="3" spans="1:10" x14ac:dyDescent="0.25">
      <c r="A3" s="28">
        <v>2015</v>
      </c>
      <c r="B3" s="28" t="s">
        <v>33</v>
      </c>
      <c r="C3" s="28" t="s">
        <v>13</v>
      </c>
      <c r="D3" s="32">
        <v>1188.06</v>
      </c>
    </row>
    <row r="4" spans="1:10" x14ac:dyDescent="0.25">
      <c r="A4" s="28">
        <v>2015</v>
      </c>
      <c r="B4" s="28" t="s">
        <v>33</v>
      </c>
      <c r="C4" s="28" t="s">
        <v>15</v>
      </c>
      <c r="D4" s="32">
        <v>1112.1600000000001</v>
      </c>
    </row>
    <row r="5" spans="1:10" x14ac:dyDescent="0.25">
      <c r="A5" s="28">
        <v>2015</v>
      </c>
      <c r="B5" s="28" t="s">
        <v>33</v>
      </c>
      <c r="C5" s="28" t="s">
        <v>14</v>
      </c>
      <c r="D5" s="32">
        <v>2796</v>
      </c>
      <c r="F5" s="35"/>
      <c r="G5" s="36"/>
      <c r="H5" s="36"/>
      <c r="I5" s="36"/>
      <c r="J5" s="36"/>
    </row>
    <row r="6" spans="1:10" x14ac:dyDescent="0.25">
      <c r="A6" s="28">
        <v>2015</v>
      </c>
      <c r="B6" s="28" t="s">
        <v>32</v>
      </c>
      <c r="C6" s="28" t="s">
        <v>6</v>
      </c>
      <c r="D6" s="32">
        <v>2460</v>
      </c>
      <c r="F6" s="35"/>
      <c r="G6" s="36"/>
      <c r="H6" s="36"/>
      <c r="I6" s="36"/>
      <c r="J6" s="36"/>
    </row>
    <row r="7" spans="1:10" x14ac:dyDescent="0.25">
      <c r="A7" s="28">
        <v>2015</v>
      </c>
      <c r="B7" s="28" t="s">
        <v>32</v>
      </c>
      <c r="C7" s="28" t="s">
        <v>12</v>
      </c>
      <c r="D7" s="32">
        <v>493.27</v>
      </c>
    </row>
    <row r="8" spans="1:10" x14ac:dyDescent="0.25">
      <c r="A8" s="28">
        <v>2016</v>
      </c>
      <c r="B8" s="28" t="s">
        <v>32</v>
      </c>
      <c r="C8" s="28" t="s">
        <v>8</v>
      </c>
      <c r="D8" s="32">
        <v>4240</v>
      </c>
    </row>
    <row r="9" spans="1:10" x14ac:dyDescent="0.25">
      <c r="A9" s="28">
        <v>2016</v>
      </c>
      <c r="B9" s="28" t="s">
        <v>33</v>
      </c>
      <c r="C9" s="28" t="s">
        <v>13</v>
      </c>
      <c r="D9" s="32">
        <v>1215.96</v>
      </c>
    </row>
    <row r="10" spans="1:10" x14ac:dyDescent="0.25">
      <c r="A10" s="28">
        <v>2016</v>
      </c>
      <c r="B10" s="28" t="s">
        <v>33</v>
      </c>
      <c r="C10" s="28" t="s">
        <v>15</v>
      </c>
      <c r="D10" s="32">
        <v>1157.6400000000001</v>
      </c>
    </row>
    <row r="11" spans="1:10" x14ac:dyDescent="0.25">
      <c r="A11" s="28">
        <v>2016</v>
      </c>
      <c r="B11" s="28" t="s">
        <v>33</v>
      </c>
      <c r="C11" s="28" t="s">
        <v>14</v>
      </c>
      <c r="D11" s="32">
        <v>2796</v>
      </c>
    </row>
    <row r="12" spans="1:10" x14ac:dyDescent="0.25">
      <c r="A12" s="28">
        <v>2016</v>
      </c>
      <c r="B12" s="28" t="s">
        <v>32</v>
      </c>
      <c r="C12" s="28" t="s">
        <v>6</v>
      </c>
      <c r="D12" s="32">
        <v>3290</v>
      </c>
    </row>
    <row r="13" spans="1:10" x14ac:dyDescent="0.25">
      <c r="A13" s="28">
        <v>2017</v>
      </c>
      <c r="B13" s="28" t="s">
        <v>32</v>
      </c>
      <c r="C13" s="28" t="s">
        <v>8</v>
      </c>
      <c r="D13" s="32">
        <v>4465</v>
      </c>
    </row>
    <row r="14" spans="1:10" x14ac:dyDescent="0.25">
      <c r="A14" s="46">
        <v>2017</v>
      </c>
      <c r="B14" s="28" t="s">
        <v>33</v>
      </c>
      <c r="C14" s="28" t="s">
        <v>13</v>
      </c>
      <c r="D14" s="32">
        <v>1233.96</v>
      </c>
    </row>
    <row r="15" spans="1:10" x14ac:dyDescent="0.25">
      <c r="A15" s="46">
        <v>2017</v>
      </c>
      <c r="B15" s="28" t="s">
        <v>33</v>
      </c>
      <c r="C15" s="28" t="s">
        <v>15</v>
      </c>
      <c r="D15" s="32">
        <v>1157.6400000000001</v>
      </c>
    </row>
    <row r="16" spans="1:10" x14ac:dyDescent="0.25">
      <c r="A16" s="46">
        <v>2017</v>
      </c>
      <c r="B16" s="28" t="s">
        <v>33</v>
      </c>
      <c r="C16" s="28" t="s">
        <v>14</v>
      </c>
      <c r="D16" s="32">
        <v>2796</v>
      </c>
    </row>
    <row r="17" spans="1:4" x14ac:dyDescent="0.25">
      <c r="A17" s="46">
        <v>2017</v>
      </c>
      <c r="B17" s="28" t="s">
        <v>32</v>
      </c>
      <c r="C17" s="28" t="s">
        <v>6</v>
      </c>
      <c r="D17" s="32">
        <v>3924</v>
      </c>
    </row>
  </sheetData>
  <customSheetViews>
    <customSheetView guid="{074322D2-4B28-4D9D-93DC-45B0BCB233EC}">
      <pageMargins left="0.7" right="0.7" top="0.75" bottom="0.75" header="0.3" footer="0.3"/>
    </customSheetView>
  </customSheetView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sqref="A1:H1"/>
    </sheetView>
  </sheetViews>
  <sheetFormatPr defaultRowHeight="15" x14ac:dyDescent="0.25"/>
  <cols>
    <col min="1" max="1" width="29.7109375" customWidth="1"/>
    <col min="2" max="2" width="17" customWidth="1"/>
    <col min="3" max="8" width="10.5703125" customWidth="1"/>
  </cols>
  <sheetData>
    <row r="1" spans="1:8" ht="18.75" x14ac:dyDescent="0.3">
      <c r="A1" s="52" t="s">
        <v>39</v>
      </c>
      <c r="B1" s="52"/>
      <c r="C1" s="52"/>
      <c r="D1" s="52"/>
      <c r="E1" s="52"/>
      <c r="F1" s="52"/>
      <c r="G1" s="52"/>
      <c r="H1" s="52"/>
    </row>
    <row r="2" spans="1:8" x14ac:dyDescent="0.25">
      <c r="A2" s="28" t="s">
        <v>34</v>
      </c>
      <c r="B2" s="37">
        <v>265500</v>
      </c>
    </row>
    <row r="3" spans="1:8" x14ac:dyDescent="0.25">
      <c r="A3" s="28" t="s">
        <v>40</v>
      </c>
      <c r="B3" s="37">
        <v>24000</v>
      </c>
    </row>
    <row r="4" spans="1:8" x14ac:dyDescent="0.25">
      <c r="A4" s="28" t="s">
        <v>35</v>
      </c>
      <c r="B4" s="37">
        <f>B2-B3</f>
        <v>241500</v>
      </c>
    </row>
    <row r="5" spans="1:8" x14ac:dyDescent="0.25">
      <c r="A5" s="28" t="s">
        <v>36</v>
      </c>
      <c r="B5" s="38">
        <v>6.7500000000000004E-2</v>
      </c>
    </row>
    <row r="6" spans="1:8" x14ac:dyDescent="0.25">
      <c r="A6" s="28" t="s">
        <v>37</v>
      </c>
      <c r="B6" s="39">
        <v>180</v>
      </c>
    </row>
    <row r="7" spans="1:8" x14ac:dyDescent="0.25">
      <c r="A7" s="86" t="s">
        <v>38</v>
      </c>
      <c r="B7" s="87">
        <f>PMT(B5/12,B6,-B4)</f>
        <v>2137.0563513434613</v>
      </c>
    </row>
    <row r="9" spans="1:8" x14ac:dyDescent="0.25">
      <c r="A9" s="45"/>
      <c r="B9" s="43">
        <v>0.06</v>
      </c>
      <c r="C9" s="43">
        <v>6.25E-2</v>
      </c>
      <c r="D9" s="43">
        <v>6.5000000000000002E-2</v>
      </c>
      <c r="E9" s="43">
        <v>6.7500000000000004E-2</v>
      </c>
      <c r="F9" s="43">
        <v>6.9999999999999993E-2</v>
      </c>
      <c r="G9" s="43">
        <v>7.2499999999999995E-2</v>
      </c>
      <c r="H9" s="43">
        <v>7.4999999999999997E-2</v>
      </c>
    </row>
    <row r="10" spans="1:8" x14ac:dyDescent="0.25">
      <c r="A10" s="42"/>
      <c r="B10" s="40"/>
      <c r="C10" s="40"/>
      <c r="D10" s="40"/>
      <c r="E10" s="40"/>
      <c r="F10" s="40"/>
      <c r="G10" s="40"/>
      <c r="H10" s="32"/>
    </row>
    <row r="11" spans="1:8" x14ac:dyDescent="0.25">
      <c r="A11" s="41"/>
      <c r="B11" s="42"/>
      <c r="C11" s="42"/>
      <c r="D11" s="42"/>
      <c r="E11" s="42"/>
      <c r="F11" s="42"/>
    </row>
    <row r="12" spans="1:8" x14ac:dyDescent="0.25">
      <c r="B12" s="43">
        <v>0.06</v>
      </c>
      <c r="C12" s="43">
        <v>6.25E-2</v>
      </c>
      <c r="D12" s="43">
        <v>6.5000000000000002E-2</v>
      </c>
      <c r="E12" s="43">
        <v>6.7500000000000004E-2</v>
      </c>
      <c r="F12" s="43">
        <v>7.0000000000000007E-2</v>
      </c>
      <c r="G12" s="43">
        <v>7.2499999999999995E-2</v>
      </c>
      <c r="H12" s="43">
        <v>7.4999999999999997E-2</v>
      </c>
    </row>
    <row r="13" spans="1:8" x14ac:dyDescent="0.25">
      <c r="A13" s="44">
        <v>120</v>
      </c>
      <c r="B13" s="42"/>
      <c r="C13" s="42"/>
      <c r="D13" s="42"/>
      <c r="E13" s="42"/>
      <c r="F13" s="42"/>
      <c r="G13" s="42"/>
      <c r="H13" s="42"/>
    </row>
    <row r="14" spans="1:8" x14ac:dyDescent="0.25">
      <c r="A14" s="44">
        <v>180</v>
      </c>
      <c r="B14" s="42"/>
      <c r="C14" s="42"/>
      <c r="D14" s="42"/>
      <c r="E14" s="42"/>
      <c r="F14" s="42"/>
      <c r="G14" s="42"/>
      <c r="H14" s="42"/>
    </row>
    <row r="15" spans="1:8" x14ac:dyDescent="0.25">
      <c r="A15" s="44">
        <v>240</v>
      </c>
      <c r="B15" s="42"/>
      <c r="C15" s="42"/>
      <c r="D15" s="42"/>
      <c r="E15" s="42"/>
      <c r="F15" s="42"/>
      <c r="G15" s="42"/>
      <c r="H15" s="42"/>
    </row>
    <row r="16" spans="1:8" x14ac:dyDescent="0.25">
      <c r="A16" s="44">
        <v>360</v>
      </c>
      <c r="B16" s="42"/>
      <c r="C16" s="42"/>
      <c r="D16" s="42"/>
      <c r="E16" s="42"/>
      <c r="F16" s="42"/>
      <c r="G16" s="42"/>
      <c r="H16" s="42"/>
    </row>
  </sheetData>
  <customSheetViews>
    <customSheetView guid="{074322D2-4B28-4D9D-93DC-45B0BCB233EC}">
      <selection sqref="A1:H1"/>
      <pageMargins left="0.7" right="0.7" top="0.75" bottom="0.75" header="0.3" footer="0.3"/>
    </customSheetView>
  </customSheetViews>
  <mergeCells count="1">
    <mergeCell ref="A1:H1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sqref="A1:G1"/>
    </sheetView>
  </sheetViews>
  <sheetFormatPr defaultRowHeight="15" x14ac:dyDescent="0.25"/>
  <cols>
    <col min="1" max="1" width="13.28515625" customWidth="1"/>
    <col min="2" max="2" width="10.85546875" customWidth="1"/>
    <col min="3" max="3" width="11.5703125" customWidth="1"/>
    <col min="4" max="4" width="13.5703125" customWidth="1"/>
    <col min="5" max="5" width="13" customWidth="1"/>
    <col min="6" max="6" width="10.85546875" customWidth="1"/>
    <col min="7" max="7" width="11" customWidth="1"/>
  </cols>
  <sheetData>
    <row r="1" spans="1:7" ht="18.75" x14ac:dyDescent="0.3">
      <c r="A1" s="52" t="s">
        <v>73</v>
      </c>
      <c r="B1" s="52"/>
      <c r="C1" s="52"/>
      <c r="D1" s="52"/>
      <c r="E1" s="52"/>
      <c r="F1" s="52"/>
      <c r="G1" s="52"/>
    </row>
    <row r="2" spans="1:7" x14ac:dyDescent="0.25">
      <c r="A2" s="46"/>
      <c r="B2" s="46"/>
      <c r="C2" s="46"/>
      <c r="D2" s="46"/>
      <c r="E2" s="46"/>
      <c r="F2" s="46"/>
      <c r="G2" s="46"/>
    </row>
    <row r="3" spans="1:7" x14ac:dyDescent="0.25">
      <c r="A3" s="64" t="s">
        <v>56</v>
      </c>
      <c r="B3" s="64"/>
      <c r="C3" s="46"/>
      <c r="D3" s="64" t="s">
        <v>57</v>
      </c>
      <c r="E3" s="64"/>
      <c r="F3" s="46"/>
      <c r="G3" s="46"/>
    </row>
    <row r="4" spans="1:7" x14ac:dyDescent="0.25">
      <c r="A4" s="46" t="s">
        <v>58</v>
      </c>
      <c r="B4" s="32">
        <v>233</v>
      </c>
      <c r="C4" s="46"/>
      <c r="D4" s="46" t="s">
        <v>59</v>
      </c>
      <c r="E4" s="82">
        <f>-PV(E5,E6,B4)</f>
        <v>12124.827517529695</v>
      </c>
      <c r="F4" s="46"/>
      <c r="G4" s="46"/>
    </row>
    <row r="5" spans="1:7" x14ac:dyDescent="0.25">
      <c r="A5" s="46" t="s">
        <v>60</v>
      </c>
      <c r="B5" s="36">
        <v>5.7500000000000002E-2</v>
      </c>
      <c r="C5" s="46"/>
      <c r="D5" s="46" t="s">
        <v>61</v>
      </c>
      <c r="E5" s="83">
        <f>B5/B7</f>
        <v>4.7916666666666672E-3</v>
      </c>
      <c r="F5" s="46"/>
      <c r="G5" s="46"/>
    </row>
    <row r="6" spans="1:7" x14ac:dyDescent="0.25">
      <c r="A6" s="46" t="s">
        <v>62</v>
      </c>
      <c r="B6" s="24">
        <v>5</v>
      </c>
      <c r="C6" s="46"/>
      <c r="D6" s="46" t="s">
        <v>63</v>
      </c>
      <c r="E6" s="30">
        <f>B6*B7</f>
        <v>60</v>
      </c>
      <c r="F6" s="46"/>
      <c r="G6" s="46"/>
    </row>
    <row r="7" spans="1:7" x14ac:dyDescent="0.25">
      <c r="A7" s="46" t="s">
        <v>64</v>
      </c>
      <c r="B7" s="24">
        <v>12</v>
      </c>
      <c r="C7" s="46"/>
      <c r="D7" s="46"/>
      <c r="E7" s="46"/>
      <c r="F7" s="46"/>
      <c r="G7" s="46"/>
    </row>
    <row r="8" spans="1:7" x14ac:dyDescent="0.25">
      <c r="A8" s="46"/>
      <c r="B8" s="46"/>
      <c r="C8" s="46"/>
      <c r="D8" s="46"/>
      <c r="E8" s="46"/>
      <c r="F8" s="46"/>
      <c r="G8" s="46"/>
    </row>
    <row r="9" spans="1:7" ht="30" x14ac:dyDescent="0.25">
      <c r="A9" s="85" t="s">
        <v>65</v>
      </c>
      <c r="B9" s="85" t="s">
        <v>66</v>
      </c>
      <c r="C9" s="85" t="s">
        <v>67</v>
      </c>
      <c r="D9" s="85" t="s">
        <v>68</v>
      </c>
      <c r="E9" s="85" t="s">
        <v>69</v>
      </c>
      <c r="F9" s="85" t="s">
        <v>70</v>
      </c>
      <c r="G9" s="85" t="s">
        <v>71</v>
      </c>
    </row>
    <row r="10" spans="1:7" x14ac:dyDescent="0.25">
      <c r="A10" s="69">
        <v>1</v>
      </c>
      <c r="B10" s="82">
        <f>E4</f>
        <v>12124.827517529695</v>
      </c>
      <c r="C10" s="32">
        <f>$B$4</f>
        <v>233</v>
      </c>
      <c r="D10" s="32">
        <f>B10*$E$5</f>
        <v>58.098131854829795</v>
      </c>
      <c r="E10" s="32">
        <f>C10-D10</f>
        <v>174.9018681451702</v>
      </c>
      <c r="F10" s="32">
        <f>-CUMIPMT($E$5,$E$6,$E$4,$A$10,A10,0)</f>
        <v>58.09813185482983</v>
      </c>
      <c r="G10" s="32"/>
    </row>
    <row r="11" spans="1:7" x14ac:dyDescent="0.25">
      <c r="A11" s="69">
        <v>2</v>
      </c>
      <c r="B11" s="82">
        <f>B10-E10</f>
        <v>11949.925649384524</v>
      </c>
      <c r="C11" s="32">
        <f t="shared" ref="C11:C19" si="0">$B$4</f>
        <v>233</v>
      </c>
      <c r="D11" s="32">
        <f t="shared" ref="D11:D19" si="1">B11*$E$5</f>
        <v>57.260060403300848</v>
      </c>
      <c r="E11" s="32">
        <f t="shared" ref="E11:E19" si="2">C11-D11</f>
        <v>175.73993959669914</v>
      </c>
      <c r="F11" s="32">
        <f t="shared" ref="F11:F19" si="3">-CUMIPMT($E$5,$E$6,$E$4,$A$10,A11,0)</f>
        <v>115.35819225813071</v>
      </c>
      <c r="G11" s="32"/>
    </row>
    <row r="12" spans="1:7" x14ac:dyDescent="0.25">
      <c r="A12" s="69">
        <v>3</v>
      </c>
      <c r="B12" s="82">
        <f t="shared" ref="B12:B19" si="4">B11-E11</f>
        <v>11774.185709787826</v>
      </c>
      <c r="C12" s="32">
        <f t="shared" si="0"/>
        <v>233</v>
      </c>
      <c r="D12" s="32">
        <f t="shared" si="1"/>
        <v>56.417973192733335</v>
      </c>
      <c r="E12" s="32">
        <f t="shared" si="2"/>
        <v>176.58202680726666</v>
      </c>
      <c r="F12" s="32">
        <f t="shared" si="3"/>
        <v>171.77616545086391</v>
      </c>
      <c r="G12" s="32"/>
    </row>
    <row r="13" spans="1:7" x14ac:dyDescent="0.25">
      <c r="A13" s="69">
        <v>4</v>
      </c>
      <c r="B13" s="82">
        <f t="shared" si="4"/>
        <v>11597.603682980558</v>
      </c>
      <c r="C13" s="32">
        <f t="shared" si="0"/>
        <v>233</v>
      </c>
      <c r="D13" s="32">
        <f t="shared" si="1"/>
        <v>55.571850980948511</v>
      </c>
      <c r="E13" s="32">
        <f t="shared" si="2"/>
        <v>177.42814901905149</v>
      </c>
      <c r="F13" s="32">
        <f t="shared" si="3"/>
        <v>227.34801643181254</v>
      </c>
      <c r="G13" s="32"/>
    </row>
    <row r="14" spans="1:7" x14ac:dyDescent="0.25">
      <c r="A14" s="69">
        <v>5</v>
      </c>
      <c r="B14" s="82">
        <f t="shared" si="4"/>
        <v>11420.175533961507</v>
      </c>
      <c r="C14" s="32">
        <f t="shared" si="0"/>
        <v>233</v>
      </c>
      <c r="D14" s="32">
        <f t="shared" si="1"/>
        <v>54.72167443356556</v>
      </c>
      <c r="E14" s="32">
        <f t="shared" si="2"/>
        <v>178.27832556643443</v>
      </c>
      <c r="F14" s="32">
        <f t="shared" si="3"/>
        <v>282.06969086537811</v>
      </c>
      <c r="G14" s="32"/>
    </row>
    <row r="15" spans="1:7" x14ac:dyDescent="0.25">
      <c r="A15" s="69">
        <v>6</v>
      </c>
      <c r="B15" s="82">
        <f t="shared" si="4"/>
        <v>11241.897208395072</v>
      </c>
      <c r="C15" s="32">
        <f t="shared" si="0"/>
        <v>233</v>
      </c>
      <c r="D15" s="32">
        <f t="shared" si="1"/>
        <v>53.867424123559729</v>
      </c>
      <c r="E15" s="32">
        <f t="shared" si="2"/>
        <v>179.13257587644028</v>
      </c>
      <c r="F15" s="32">
        <f t="shared" si="3"/>
        <v>335.93711498893776</v>
      </c>
      <c r="G15" s="32"/>
    </row>
    <row r="16" spans="1:7" x14ac:dyDescent="0.25">
      <c r="A16" s="69">
        <v>7</v>
      </c>
      <c r="B16" s="82">
        <f t="shared" si="4"/>
        <v>11062.764632518632</v>
      </c>
      <c r="C16" s="32">
        <f t="shared" si="0"/>
        <v>233</v>
      </c>
      <c r="D16" s="32">
        <f t="shared" si="1"/>
        <v>53.009080530818451</v>
      </c>
      <c r="E16" s="32">
        <f t="shared" si="2"/>
        <v>179.99091946918156</v>
      </c>
      <c r="F16" s="32">
        <f t="shared" si="3"/>
        <v>388.94619551975643</v>
      </c>
      <c r="G16" s="32"/>
    </row>
    <row r="17" spans="1:7" x14ac:dyDescent="0.25">
      <c r="A17" s="69">
        <v>8</v>
      </c>
      <c r="B17" s="82">
        <f t="shared" si="4"/>
        <v>10882.773713049452</v>
      </c>
      <c r="C17" s="32">
        <f t="shared" si="0"/>
        <v>233</v>
      </c>
      <c r="D17" s="32">
        <f t="shared" si="1"/>
        <v>52.146624041695297</v>
      </c>
      <c r="E17" s="32">
        <f t="shared" si="2"/>
        <v>180.8533759583047</v>
      </c>
      <c r="F17" s="32">
        <f t="shared" si="3"/>
        <v>441.09281956145151</v>
      </c>
      <c r="G17" s="32"/>
    </row>
    <row r="18" spans="1:7" x14ac:dyDescent="0.25">
      <c r="A18" s="69">
        <v>9</v>
      </c>
      <c r="B18" s="82">
        <f t="shared" si="4"/>
        <v>10701.920337091147</v>
      </c>
      <c r="C18" s="32">
        <f t="shared" si="0"/>
        <v>233</v>
      </c>
      <c r="D18" s="32">
        <f t="shared" si="1"/>
        <v>51.280034948561756</v>
      </c>
      <c r="E18" s="32">
        <f t="shared" si="2"/>
        <v>181.71996505143824</v>
      </c>
      <c r="F18" s="32">
        <f t="shared" si="3"/>
        <v>492.37285451001321</v>
      </c>
      <c r="G18" s="32"/>
    </row>
    <row r="19" spans="1:7" x14ac:dyDescent="0.25">
      <c r="A19" s="69">
        <v>10</v>
      </c>
      <c r="B19" s="82">
        <f t="shared" si="4"/>
        <v>10520.20037203971</v>
      </c>
      <c r="C19" s="32">
        <f t="shared" si="0"/>
        <v>233</v>
      </c>
      <c r="D19" s="32">
        <f t="shared" si="1"/>
        <v>50.409293449356944</v>
      </c>
      <c r="E19" s="32">
        <f t="shared" si="2"/>
        <v>182.59070655064306</v>
      </c>
      <c r="F19" s="32">
        <f t="shared" si="3"/>
        <v>542.78214795936992</v>
      </c>
      <c r="G19" s="32"/>
    </row>
    <row r="20" spans="1:7" ht="17.25" x14ac:dyDescent="0.4">
      <c r="A20" s="69" t="s">
        <v>72</v>
      </c>
      <c r="B20" s="32"/>
      <c r="C20" s="84">
        <f>SUM(C10:C19)</f>
        <v>2330</v>
      </c>
      <c r="D20" s="84">
        <f>SUM(D10:D19)</f>
        <v>542.78214795937026</v>
      </c>
      <c r="E20" s="84">
        <f>SUM(E10:E19)</f>
        <v>1787.2178520406299</v>
      </c>
      <c r="F20" s="46"/>
      <c r="G20" s="46"/>
    </row>
  </sheetData>
  <customSheetViews>
    <customSheetView guid="{074322D2-4B28-4D9D-93DC-45B0BCB233EC}">
      <selection activeCell="B5" sqref="B5"/>
      <pageMargins left="0.7" right="0.7" top="0.75" bottom="0.75" header="0.3" footer="0.3"/>
    </customSheetView>
  </customSheetViews>
  <mergeCells count="3">
    <mergeCell ref="A1:G1"/>
    <mergeCell ref="A3:B3"/>
    <mergeCell ref="D3:E3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sqref="A1:F1"/>
    </sheetView>
  </sheetViews>
  <sheetFormatPr defaultRowHeight="15" x14ac:dyDescent="0.25"/>
  <cols>
    <col min="1" max="1" width="31.42578125" customWidth="1"/>
    <col min="2" max="3" width="9.7109375" customWidth="1"/>
    <col min="4" max="4" width="9.7109375" style="27" customWidth="1"/>
    <col min="5" max="6" width="9.7109375" customWidth="1"/>
    <col min="7" max="7" width="10" customWidth="1"/>
    <col min="8" max="8" width="14.28515625" customWidth="1"/>
    <col min="9" max="10" width="8.5703125" customWidth="1"/>
    <col min="11" max="12" width="10" customWidth="1"/>
    <col min="13" max="13" width="15.7109375" customWidth="1"/>
    <col min="14" max="14" width="6.28515625" customWidth="1"/>
    <col min="15" max="15" width="8.5703125" customWidth="1"/>
    <col min="16" max="16" width="14.28515625" customWidth="1"/>
  </cols>
  <sheetData>
    <row r="1" spans="1:7" ht="18.75" x14ac:dyDescent="0.3">
      <c r="A1" s="52" t="s">
        <v>76</v>
      </c>
      <c r="B1" s="52"/>
      <c r="C1" s="52"/>
      <c r="D1" s="52"/>
      <c r="E1" s="52"/>
      <c r="F1" s="52"/>
    </row>
    <row r="3" spans="1:7" x14ac:dyDescent="0.25">
      <c r="A3" s="46"/>
      <c r="B3" s="46"/>
      <c r="C3" s="46"/>
      <c r="E3" s="46"/>
      <c r="F3" s="46"/>
      <c r="G3" s="46"/>
    </row>
    <row r="4" spans="1:7" x14ac:dyDescent="0.25">
      <c r="A4" s="46"/>
      <c r="B4" s="46"/>
      <c r="C4" s="46"/>
      <c r="E4" s="46"/>
      <c r="F4" s="46"/>
      <c r="G4" s="46"/>
    </row>
    <row r="5" spans="1:7" x14ac:dyDescent="0.25">
      <c r="A5" s="46"/>
      <c r="B5" s="46"/>
      <c r="C5" s="46"/>
      <c r="E5" s="46"/>
      <c r="F5" s="46"/>
      <c r="G5" s="46"/>
    </row>
    <row r="6" spans="1:7" x14ac:dyDescent="0.25">
      <c r="A6" s="46"/>
      <c r="B6" s="46"/>
      <c r="C6" s="46"/>
      <c r="E6" s="46"/>
      <c r="F6" s="46"/>
      <c r="G6" s="46"/>
    </row>
    <row r="7" spans="1:7" x14ac:dyDescent="0.25">
      <c r="A7" s="46"/>
      <c r="B7" s="46"/>
      <c r="C7" s="46"/>
      <c r="E7" s="46"/>
      <c r="F7" s="46"/>
      <c r="G7" s="46"/>
    </row>
    <row r="8" spans="1:7" x14ac:dyDescent="0.25">
      <c r="A8" s="46"/>
      <c r="B8" s="46"/>
      <c r="C8" s="46"/>
      <c r="E8" s="46"/>
      <c r="F8" s="46"/>
      <c r="G8" s="46"/>
    </row>
    <row r="9" spans="1:7" x14ac:dyDescent="0.25">
      <c r="A9" s="46" t="s">
        <v>77</v>
      </c>
      <c r="B9" s="46"/>
      <c r="C9" s="46"/>
      <c r="E9" s="46"/>
      <c r="F9" s="46"/>
      <c r="G9" s="46"/>
    </row>
  </sheetData>
  <customSheetViews>
    <customSheetView guid="{074322D2-4B28-4D9D-93DC-45B0BCB233EC}">
      <selection sqref="A1:F1"/>
      <pageMargins left="0.7" right="0.7" top="0.75" bottom="0.75" header="0.3" footer="0.3"/>
    </customSheetView>
  </customSheetViews>
  <mergeCells count="1">
    <mergeCell ref="A1:F1"/>
  </mergeCells>
  <pageMargins left="0.7" right="0.7" top="0.75" bottom="0.75" header="0.3" footer="0.3"/>
  <pageSetup orientation="portrait" horizontalDpi="1200" verticalDpi="1200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17ca5fc1395a455a" /></Relationships>
</file>

<file path=customXML/item.xml><?xml version="1.0" encoding="utf-8"?>
<project>
  <id>u/9FxULfAff51v3rj5Ec23tbbja1YPx7oq1TjhC1sNI=-~x1Q+fQC9h5zpQ0KdrytPbQ==</id>
</project>
</file>

<file path=customXML/itemProps.xml><?xml version="1.0" encoding="utf-8"?>
<ds:datastoreItem xmlns:ds="http://schemas.openxmlformats.org/officedocument/2006/2/customXml" ds:itemID="{C66AC4F1-97D3-4D10-8D07-51E6CC79AD91}">
  <ds:schemaRefs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JuneTotals</vt:lpstr>
      <vt:lpstr>June2017</vt:lpstr>
      <vt:lpstr>AnnualExp</vt:lpstr>
      <vt:lpstr>HomeLoan</vt:lpstr>
      <vt:lpstr>CarLoan</vt:lpstr>
      <vt:lpstr>Stocks</vt:lpstr>
      <vt:lpstr>Criteria</vt:lpstr>
      <vt:lpstr>Extract</vt:lpstr>
    </vt:vector>
  </TitlesOfParts>
  <Company>Pearson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Exploring Series</dc:creator>
  <cp:lastModifiedBy>Exploring Series</cp:lastModifiedBy>
  <dcterms:created xsi:type="dcterms:W3CDTF">2011-09-07T10:00:59Z</dcterms:created>
  <dcterms:modified xsi:type="dcterms:W3CDTF">2016-06-08T16:23:55Z</dcterms:modified>
  <cp:contentStatus/>
</cp:coreProperties>
</file>