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4000" windowHeight="9600" tabRatio="500" firstSheet="2" activeTab="7"/>
  </bookViews>
  <sheets>
    <sheet name="FBDOW" sheetId="18" r:id="rId1"/>
    <sheet name="TWTRDOW" sheetId="19" r:id="rId2"/>
    <sheet name="MSFTDOW" sheetId="20" r:id="rId3"/>
    <sheet name="NKEDOW" sheetId="21" r:id="rId4"/>
    <sheet name="GOOGDOW" sheetId="22" r:id="rId5"/>
    <sheet name="PortfolioDOW" sheetId="23" r:id="rId6"/>
    <sheet name="Data Analysis" sheetId="24" r:id="rId7"/>
    <sheet name="Stock Portfolio" sheetId="1" r:id="rId8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4" i="1" l="1"/>
  <c r="AA78" i="1"/>
  <c r="Z79" i="1"/>
  <c r="W78" i="1"/>
  <c r="Y79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E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W4" i="1"/>
  <c r="W5" i="1"/>
  <c r="W6" i="1"/>
  <c r="W7" i="1"/>
  <c r="W8" i="1"/>
  <c r="W9" i="1"/>
  <c r="W10" i="1"/>
  <c r="W11" i="1"/>
  <c r="W12" i="1"/>
  <c r="W13" i="1"/>
  <c r="W14" i="1"/>
  <c r="W15" i="1"/>
  <c r="W3" i="1"/>
  <c r="W16" i="1"/>
  <c r="W17" i="1"/>
  <c r="W18" i="1"/>
  <c r="W19" i="1"/>
  <c r="W20" i="1"/>
  <c r="W21" i="1"/>
  <c r="W22" i="1"/>
  <c r="W23" i="1"/>
  <c r="W24" i="1"/>
  <c r="T71" i="1"/>
  <c r="D71" i="1"/>
  <c r="H71" i="1"/>
  <c r="L71" i="1"/>
  <c r="P71" i="1"/>
  <c r="Z71" i="1"/>
  <c r="T72" i="1"/>
  <c r="D72" i="1"/>
  <c r="H72" i="1"/>
  <c r="L72" i="1"/>
  <c r="P72" i="1"/>
  <c r="Z72" i="1"/>
  <c r="AA71" i="1"/>
  <c r="T73" i="1"/>
  <c r="D73" i="1"/>
  <c r="H73" i="1"/>
  <c r="L73" i="1"/>
  <c r="P73" i="1"/>
  <c r="Z73" i="1"/>
  <c r="AA72" i="1"/>
  <c r="T74" i="1"/>
  <c r="D74" i="1"/>
  <c r="H74" i="1"/>
  <c r="L74" i="1"/>
  <c r="P74" i="1"/>
  <c r="Z74" i="1"/>
  <c r="AA73" i="1"/>
  <c r="T75" i="1"/>
  <c r="D75" i="1"/>
  <c r="H75" i="1"/>
  <c r="L75" i="1"/>
  <c r="P75" i="1"/>
  <c r="Z75" i="1"/>
  <c r="AA74" i="1"/>
  <c r="T76" i="1"/>
  <c r="D76" i="1"/>
  <c r="H76" i="1"/>
  <c r="L76" i="1"/>
  <c r="P76" i="1"/>
  <c r="Z76" i="1"/>
  <c r="AA75" i="1"/>
  <c r="T77" i="1"/>
  <c r="D77" i="1"/>
  <c r="H77" i="1"/>
  <c r="L77" i="1"/>
  <c r="P77" i="1"/>
  <c r="Z77" i="1"/>
  <c r="AA76" i="1"/>
  <c r="T78" i="1"/>
  <c r="D78" i="1"/>
  <c r="H78" i="1"/>
  <c r="L78" i="1"/>
  <c r="P78" i="1"/>
  <c r="Z78" i="1"/>
  <c r="AA77" i="1"/>
  <c r="T49" i="1"/>
  <c r="D49" i="1"/>
  <c r="H49" i="1"/>
  <c r="L49" i="1"/>
  <c r="P49" i="1"/>
  <c r="Z49" i="1"/>
  <c r="T50" i="1"/>
  <c r="D50" i="1"/>
  <c r="H50" i="1"/>
  <c r="L50" i="1"/>
  <c r="P50" i="1"/>
  <c r="Z50" i="1"/>
  <c r="AA49" i="1"/>
  <c r="T51" i="1"/>
  <c r="D51" i="1"/>
  <c r="H51" i="1"/>
  <c r="L51" i="1"/>
  <c r="P51" i="1"/>
  <c r="Z51" i="1"/>
  <c r="AA50" i="1"/>
  <c r="T52" i="1"/>
  <c r="D52" i="1"/>
  <c r="H52" i="1"/>
  <c r="L52" i="1"/>
  <c r="P52" i="1"/>
  <c r="Z52" i="1"/>
  <c r="AA51" i="1"/>
  <c r="T53" i="1"/>
  <c r="D53" i="1"/>
  <c r="H53" i="1"/>
  <c r="L53" i="1"/>
  <c r="P53" i="1"/>
  <c r="Z53" i="1"/>
  <c r="AA52" i="1"/>
  <c r="T54" i="1"/>
  <c r="D54" i="1"/>
  <c r="H54" i="1"/>
  <c r="L54" i="1"/>
  <c r="P54" i="1"/>
  <c r="Z54" i="1"/>
  <c r="AA53" i="1"/>
  <c r="T55" i="1"/>
  <c r="D55" i="1"/>
  <c r="H55" i="1"/>
  <c r="L55" i="1"/>
  <c r="P55" i="1"/>
  <c r="Z55" i="1"/>
  <c r="AA54" i="1"/>
  <c r="T56" i="1"/>
  <c r="D56" i="1"/>
  <c r="H56" i="1"/>
  <c r="L56" i="1"/>
  <c r="P56" i="1"/>
  <c r="Z56" i="1"/>
  <c r="AA55" i="1"/>
  <c r="T57" i="1"/>
  <c r="D57" i="1"/>
  <c r="H57" i="1"/>
  <c r="L57" i="1"/>
  <c r="P57" i="1"/>
  <c r="Z57" i="1"/>
  <c r="AA56" i="1"/>
  <c r="T58" i="1"/>
  <c r="D58" i="1"/>
  <c r="H58" i="1"/>
  <c r="L58" i="1"/>
  <c r="P58" i="1"/>
  <c r="Z58" i="1"/>
  <c r="AA57" i="1"/>
  <c r="T59" i="1"/>
  <c r="D59" i="1"/>
  <c r="H59" i="1"/>
  <c r="L59" i="1"/>
  <c r="P59" i="1"/>
  <c r="Z59" i="1"/>
  <c r="AA58" i="1"/>
  <c r="T60" i="1"/>
  <c r="D60" i="1"/>
  <c r="H60" i="1"/>
  <c r="L60" i="1"/>
  <c r="P60" i="1"/>
  <c r="Z60" i="1"/>
  <c r="AA59" i="1"/>
  <c r="T61" i="1"/>
  <c r="D61" i="1"/>
  <c r="H61" i="1"/>
  <c r="L61" i="1"/>
  <c r="P61" i="1"/>
  <c r="Z61" i="1"/>
  <c r="AA60" i="1"/>
  <c r="T62" i="1"/>
  <c r="D62" i="1"/>
  <c r="H62" i="1"/>
  <c r="L62" i="1"/>
  <c r="P62" i="1"/>
  <c r="Z62" i="1"/>
  <c r="AA61" i="1"/>
  <c r="T63" i="1"/>
  <c r="D63" i="1"/>
  <c r="H63" i="1"/>
  <c r="L63" i="1"/>
  <c r="P63" i="1"/>
  <c r="Z63" i="1"/>
  <c r="AA62" i="1"/>
  <c r="T64" i="1"/>
  <c r="D64" i="1"/>
  <c r="H64" i="1"/>
  <c r="L64" i="1"/>
  <c r="P64" i="1"/>
  <c r="Z64" i="1"/>
  <c r="AA63" i="1"/>
  <c r="T65" i="1"/>
  <c r="D65" i="1"/>
  <c r="H65" i="1"/>
  <c r="L65" i="1"/>
  <c r="P65" i="1"/>
  <c r="Z65" i="1"/>
  <c r="AA64" i="1"/>
  <c r="T66" i="1"/>
  <c r="D66" i="1"/>
  <c r="H66" i="1"/>
  <c r="L66" i="1"/>
  <c r="P66" i="1"/>
  <c r="Z66" i="1"/>
  <c r="AA65" i="1"/>
  <c r="T67" i="1"/>
  <c r="D67" i="1"/>
  <c r="H67" i="1"/>
  <c r="L67" i="1"/>
  <c r="P67" i="1"/>
  <c r="Z67" i="1"/>
  <c r="AA66" i="1"/>
  <c r="T68" i="1"/>
  <c r="D68" i="1"/>
  <c r="H68" i="1"/>
  <c r="L68" i="1"/>
  <c r="P68" i="1"/>
  <c r="Z68" i="1"/>
  <c r="AA67" i="1"/>
  <c r="T69" i="1"/>
  <c r="D69" i="1"/>
  <c r="H69" i="1"/>
  <c r="L69" i="1"/>
  <c r="P69" i="1"/>
  <c r="Z69" i="1"/>
  <c r="AA68" i="1"/>
  <c r="T70" i="1"/>
  <c r="D70" i="1"/>
  <c r="H70" i="1"/>
  <c r="L70" i="1"/>
  <c r="P70" i="1"/>
  <c r="Z70" i="1"/>
  <c r="AA69" i="1"/>
  <c r="AA70" i="1"/>
  <c r="T38" i="1"/>
  <c r="D38" i="1"/>
  <c r="H38" i="1"/>
  <c r="L38" i="1"/>
  <c r="P38" i="1"/>
  <c r="Z38" i="1"/>
  <c r="T39" i="1"/>
  <c r="D39" i="1"/>
  <c r="H39" i="1"/>
  <c r="L39" i="1"/>
  <c r="P39" i="1"/>
  <c r="Z39" i="1"/>
  <c r="AA38" i="1"/>
  <c r="T40" i="1"/>
  <c r="D40" i="1"/>
  <c r="H40" i="1"/>
  <c r="L40" i="1"/>
  <c r="P40" i="1"/>
  <c r="Z40" i="1"/>
  <c r="AA39" i="1"/>
  <c r="T41" i="1"/>
  <c r="D41" i="1"/>
  <c r="H41" i="1"/>
  <c r="L41" i="1"/>
  <c r="P41" i="1"/>
  <c r="Z41" i="1"/>
  <c r="AA40" i="1"/>
  <c r="T42" i="1"/>
  <c r="D42" i="1"/>
  <c r="H42" i="1"/>
  <c r="L42" i="1"/>
  <c r="P42" i="1"/>
  <c r="Z42" i="1"/>
  <c r="AA41" i="1"/>
  <c r="T43" i="1"/>
  <c r="D43" i="1"/>
  <c r="H43" i="1"/>
  <c r="L43" i="1"/>
  <c r="P43" i="1"/>
  <c r="Z43" i="1"/>
  <c r="AA42" i="1"/>
  <c r="T44" i="1"/>
  <c r="D44" i="1"/>
  <c r="H44" i="1"/>
  <c r="L44" i="1"/>
  <c r="P44" i="1"/>
  <c r="Z44" i="1"/>
  <c r="AA43" i="1"/>
  <c r="T45" i="1"/>
  <c r="D45" i="1"/>
  <c r="H45" i="1"/>
  <c r="L45" i="1"/>
  <c r="P45" i="1"/>
  <c r="Z45" i="1"/>
  <c r="AA44" i="1"/>
  <c r="T46" i="1"/>
  <c r="D46" i="1"/>
  <c r="H46" i="1"/>
  <c r="L46" i="1"/>
  <c r="P46" i="1"/>
  <c r="Z46" i="1"/>
  <c r="AA45" i="1"/>
  <c r="T47" i="1"/>
  <c r="D47" i="1"/>
  <c r="H47" i="1"/>
  <c r="L47" i="1"/>
  <c r="P47" i="1"/>
  <c r="Z47" i="1"/>
  <c r="AA46" i="1"/>
  <c r="T48" i="1"/>
  <c r="D48" i="1"/>
  <c r="H48" i="1"/>
  <c r="L48" i="1"/>
  <c r="P48" i="1"/>
  <c r="Z48" i="1"/>
  <c r="AA47" i="1"/>
  <c r="AA48" i="1"/>
  <c r="T23" i="1"/>
  <c r="D23" i="1"/>
  <c r="H23" i="1"/>
  <c r="L23" i="1"/>
  <c r="P23" i="1"/>
  <c r="Z23" i="1"/>
  <c r="T24" i="1"/>
  <c r="D24" i="1"/>
  <c r="H24" i="1"/>
  <c r="L24" i="1"/>
  <c r="P24" i="1"/>
  <c r="Z24" i="1"/>
  <c r="AA23" i="1"/>
  <c r="T25" i="1"/>
  <c r="D25" i="1"/>
  <c r="H25" i="1"/>
  <c r="L25" i="1"/>
  <c r="P25" i="1"/>
  <c r="Z25" i="1"/>
  <c r="AA24" i="1"/>
  <c r="T26" i="1"/>
  <c r="D26" i="1"/>
  <c r="H26" i="1"/>
  <c r="L26" i="1"/>
  <c r="P26" i="1"/>
  <c r="Z26" i="1"/>
  <c r="AA25" i="1"/>
  <c r="T27" i="1"/>
  <c r="D27" i="1"/>
  <c r="H27" i="1"/>
  <c r="L27" i="1"/>
  <c r="P27" i="1"/>
  <c r="Z27" i="1"/>
  <c r="AA26" i="1"/>
  <c r="T28" i="1"/>
  <c r="D28" i="1"/>
  <c r="H28" i="1"/>
  <c r="L28" i="1"/>
  <c r="P28" i="1"/>
  <c r="Z28" i="1"/>
  <c r="AA27" i="1"/>
  <c r="T29" i="1"/>
  <c r="D29" i="1"/>
  <c r="H29" i="1"/>
  <c r="L29" i="1"/>
  <c r="P29" i="1"/>
  <c r="Z29" i="1"/>
  <c r="AA28" i="1"/>
  <c r="T30" i="1"/>
  <c r="D30" i="1"/>
  <c r="H30" i="1"/>
  <c r="L30" i="1"/>
  <c r="P30" i="1"/>
  <c r="Z30" i="1"/>
  <c r="AA29" i="1"/>
  <c r="T31" i="1"/>
  <c r="D31" i="1"/>
  <c r="H31" i="1"/>
  <c r="L31" i="1"/>
  <c r="P31" i="1"/>
  <c r="Z31" i="1"/>
  <c r="AA30" i="1"/>
  <c r="T32" i="1"/>
  <c r="D32" i="1"/>
  <c r="H32" i="1"/>
  <c r="L32" i="1"/>
  <c r="P32" i="1"/>
  <c r="Z32" i="1"/>
  <c r="AA31" i="1"/>
  <c r="T33" i="1"/>
  <c r="D33" i="1"/>
  <c r="H33" i="1"/>
  <c r="L33" i="1"/>
  <c r="P33" i="1"/>
  <c r="Z33" i="1"/>
  <c r="AA32" i="1"/>
  <c r="T34" i="1"/>
  <c r="D34" i="1"/>
  <c r="H34" i="1"/>
  <c r="L34" i="1"/>
  <c r="P34" i="1"/>
  <c r="Z34" i="1"/>
  <c r="AA33" i="1"/>
  <c r="T35" i="1"/>
  <c r="D35" i="1"/>
  <c r="H35" i="1"/>
  <c r="L35" i="1"/>
  <c r="P35" i="1"/>
  <c r="Z35" i="1"/>
  <c r="AA34" i="1"/>
  <c r="T36" i="1"/>
  <c r="D36" i="1"/>
  <c r="H36" i="1"/>
  <c r="L36" i="1"/>
  <c r="P36" i="1"/>
  <c r="Z36" i="1"/>
  <c r="AA35" i="1"/>
  <c r="T37" i="1"/>
  <c r="D37" i="1"/>
  <c r="H37" i="1"/>
  <c r="L37" i="1"/>
  <c r="P37" i="1"/>
  <c r="Z37" i="1"/>
  <c r="AA36" i="1"/>
  <c r="AA37" i="1"/>
  <c r="T17" i="1"/>
  <c r="D17" i="1"/>
  <c r="H17" i="1"/>
  <c r="L17" i="1"/>
  <c r="P17" i="1"/>
  <c r="Z17" i="1"/>
  <c r="T18" i="1"/>
  <c r="D18" i="1"/>
  <c r="H18" i="1"/>
  <c r="L18" i="1"/>
  <c r="P18" i="1"/>
  <c r="Z18" i="1"/>
  <c r="AA17" i="1"/>
  <c r="T19" i="1"/>
  <c r="D19" i="1"/>
  <c r="H19" i="1"/>
  <c r="L19" i="1"/>
  <c r="P19" i="1"/>
  <c r="Z19" i="1"/>
  <c r="AA18" i="1"/>
  <c r="T20" i="1"/>
  <c r="D20" i="1"/>
  <c r="H20" i="1"/>
  <c r="L20" i="1"/>
  <c r="P20" i="1"/>
  <c r="Z20" i="1"/>
  <c r="AA19" i="1"/>
  <c r="T21" i="1"/>
  <c r="D21" i="1"/>
  <c r="H21" i="1"/>
  <c r="L21" i="1"/>
  <c r="P21" i="1"/>
  <c r="Z21" i="1"/>
  <c r="AA20" i="1"/>
  <c r="T22" i="1"/>
  <c r="D22" i="1"/>
  <c r="H22" i="1"/>
  <c r="L22" i="1"/>
  <c r="P22" i="1"/>
  <c r="Z22" i="1"/>
  <c r="AA21" i="1"/>
  <c r="AA22" i="1"/>
  <c r="D3" i="1"/>
  <c r="H3" i="1"/>
  <c r="L3" i="1"/>
  <c r="P3" i="1"/>
  <c r="T3" i="1"/>
  <c r="Z3" i="1"/>
  <c r="D4" i="1"/>
  <c r="H4" i="1"/>
  <c r="L4" i="1"/>
  <c r="P4" i="1"/>
  <c r="T4" i="1"/>
  <c r="Z4" i="1"/>
  <c r="AA3" i="1"/>
  <c r="D5" i="1"/>
  <c r="H5" i="1"/>
  <c r="L5" i="1"/>
  <c r="P5" i="1"/>
  <c r="T5" i="1"/>
  <c r="Z5" i="1"/>
  <c r="D6" i="1"/>
  <c r="H6" i="1"/>
  <c r="L6" i="1"/>
  <c r="P6" i="1"/>
  <c r="T6" i="1"/>
  <c r="Z6" i="1"/>
  <c r="AA5" i="1"/>
  <c r="D7" i="1"/>
  <c r="H7" i="1"/>
  <c r="L7" i="1"/>
  <c r="P7" i="1"/>
  <c r="T7" i="1"/>
  <c r="Z7" i="1"/>
  <c r="AA6" i="1"/>
  <c r="D8" i="1"/>
  <c r="H8" i="1"/>
  <c r="L8" i="1"/>
  <c r="P8" i="1"/>
  <c r="T8" i="1"/>
  <c r="Z8" i="1"/>
  <c r="AA7" i="1"/>
  <c r="D9" i="1"/>
  <c r="H9" i="1"/>
  <c r="L9" i="1"/>
  <c r="P9" i="1"/>
  <c r="T9" i="1"/>
  <c r="Z9" i="1"/>
  <c r="AA8" i="1"/>
  <c r="D10" i="1"/>
  <c r="H10" i="1"/>
  <c r="L10" i="1"/>
  <c r="P10" i="1"/>
  <c r="T10" i="1"/>
  <c r="Z10" i="1"/>
  <c r="AA9" i="1"/>
  <c r="D11" i="1"/>
  <c r="H11" i="1"/>
  <c r="L11" i="1"/>
  <c r="P11" i="1"/>
  <c r="T11" i="1"/>
  <c r="Z11" i="1"/>
  <c r="AA10" i="1"/>
  <c r="D12" i="1"/>
  <c r="H12" i="1"/>
  <c r="L12" i="1"/>
  <c r="P12" i="1"/>
  <c r="T12" i="1"/>
  <c r="Z12" i="1"/>
  <c r="AA11" i="1"/>
  <c r="D13" i="1"/>
  <c r="H13" i="1"/>
  <c r="L13" i="1"/>
  <c r="P13" i="1"/>
  <c r="T13" i="1"/>
  <c r="Z13" i="1"/>
  <c r="AA12" i="1"/>
  <c r="D14" i="1"/>
  <c r="H14" i="1"/>
  <c r="L14" i="1"/>
  <c r="P14" i="1"/>
  <c r="T14" i="1"/>
  <c r="Z14" i="1"/>
  <c r="AA13" i="1"/>
  <c r="D15" i="1"/>
  <c r="H15" i="1"/>
  <c r="L15" i="1"/>
  <c r="P15" i="1"/>
  <c r="T15" i="1"/>
  <c r="Z15" i="1"/>
  <c r="AA14" i="1"/>
  <c r="D16" i="1"/>
  <c r="H16" i="1"/>
  <c r="L16" i="1"/>
  <c r="P16" i="1"/>
  <c r="T16" i="1"/>
  <c r="Z16" i="1"/>
  <c r="AA15" i="1"/>
  <c r="AA16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<sst xmlns="http://schemas.openxmlformats.org/spreadsheetml/2006/main" count="323" uniqueCount="77">
  <si>
    <t>Facebook (FB)</t>
  </si>
  <si>
    <t>Twitter (TWTR)</t>
  </si>
  <si>
    <t>MSFT</t>
  </si>
  <si>
    <t>NKE</t>
  </si>
  <si>
    <t>GOOG</t>
  </si>
  <si>
    <t>S&amp;P500</t>
  </si>
  <si>
    <t>DOW</t>
  </si>
  <si>
    <t>Total Value of Stock</t>
  </si>
  <si>
    <t xml:space="preserve">Date </t>
  </si>
  <si>
    <t>Number of Shares</t>
  </si>
  <si>
    <t>Closing Price</t>
  </si>
  <si>
    <t>Daily Value of Stock</t>
  </si>
  <si>
    <t>Number Of Shares</t>
  </si>
  <si>
    <t>Daily return</t>
  </si>
  <si>
    <t>Column1</t>
  </si>
  <si>
    <t>Column2</t>
  </si>
  <si>
    <t>Column3</t>
  </si>
  <si>
    <t>Daily Return</t>
  </si>
  <si>
    <t>Standard Error</t>
  </si>
  <si>
    <t>Mean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</si>
  <si>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</si>
  <si>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</si>
  <si>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</si>
  <si>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</si>
  <si>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</si>
  <si>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</si>
  <si>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</si>
  <si>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</si>
  <si>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</si>
  <si>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</si>
  <si>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</si>
  <si>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 xml:space="preserve">Facebook Summary Statistics </t>
  </si>
  <si>
    <t>Twitter Summary Statistics</t>
  </si>
  <si>
    <t xml:space="preserve">Microsoft Summary Statistics </t>
  </si>
  <si>
    <t xml:space="preserve">Nike Summary Statistics </t>
  </si>
  <si>
    <t xml:space="preserve">Google Summary Statistics </t>
  </si>
  <si>
    <t xml:space="preserve">S&amp;P 500 Summary Statistics </t>
  </si>
  <si>
    <t xml:space="preserve">DOW Jones Summary Statistics </t>
  </si>
  <si>
    <t xml:space="preserve">Portfolio Summary Statistics </t>
  </si>
  <si>
    <t xml:space="preserve">Calculated Beta </t>
  </si>
  <si>
    <t xml:space="preserve">Published Beta </t>
  </si>
  <si>
    <t>Published Beta</t>
  </si>
  <si>
    <t xml:space="preserve">Correlation S&amp;P 500 </t>
  </si>
  <si>
    <t xml:space="preserve">Correlation S&amp;P500 </t>
  </si>
  <si>
    <t xml:space="preserve">Daily Return </t>
  </si>
  <si>
    <t xml:space="preserve">Correlation DOW </t>
  </si>
  <si>
    <t>CorrelationS&amp;P500</t>
  </si>
  <si>
    <t>SUMMARY OUTPUT</t>
  </si>
  <si>
    <t>Regression Statistics</t>
  </si>
  <si>
    <t>Multiple R</t>
  </si>
  <si>
    <t>R Square</t>
  </si>
  <si>
    <t>Adjusted R Square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</si>
  <si>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</si>
  <si>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</si>
  <si>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</si>
  <si>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</si>
  <si>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</si>
  <si>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</si>
  <si>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</si>
  <si>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</si>
  <si>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</si>
  <si>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</si>
  <si>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</si>
  <si>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</si>
  <si>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</si>
  <si>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</si>
  <si>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</si>
  <si>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</si>
  <si>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</si>
  <si>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</si>
  <si>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</si>
  <si>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Facebook</t>
  </si>
  <si>
    <t>Twitter</t>
  </si>
  <si>
    <t>Microsoft</t>
  </si>
  <si>
    <t>Nike</t>
  </si>
  <si>
    <t>Google</t>
  </si>
  <si>
    <t>Profolio Beta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</si>
</sst>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.00000"/>
    <numFmt numFmtId="165" formatCode="m\-d\-yy"/>
    <numFmt numFmtId="166" formatCode="&quot;$&quot;#,##0.00"/>
    <numFmt numFmtId="167" formatCode="#,##0.00000000"/>
    <numFmt numFmtId="168" formatCode="#,##0.0000000"/>
    <numFmt numFmtId="170" formatCode="#,##0.00000"/>
  </numFmts>
  <fonts count="8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sz val="10"/>
      <color rgb="FF000000"/>
      <name val="Arial"/>
    </font>
    <font>
      <i/>
      <sz val="10"/>
      <color rgb="FF000000"/>
      <name val="Arial"/>
    </font>
    <font>
      <sz val="8"/>
      <name val="Arial"/>
    </font>
    <font>
      <i/>
      <sz val="10"/>
      <color rgb="FF000000"/>
      <name val="Arial"/>
      <family val="2"/>
    </font>
    <font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  <fill>
      <patternFill patternType="solid">
        <fgColor rgb="FFE0F7FA"/>
        <bgColor rgb="FFE0F7FA"/>
      </patternFill>
    </fill>
    <fill>
      <patternFill patternType="solid">
        <fgColor rgb="FFE8E7FC"/>
        <bgColor rgb="FFE8E7FC"/>
      </patternFill>
    </fill>
    <fill>
      <patternFill patternType="solid">
        <fgColor rgb="FFFDDCE8"/>
        <bgColor rgb="FFFDDCE8"/>
      </patternFill>
    </fill>
    <fill>
      <patternFill patternType="solid">
        <fgColor rgb="FFFEF8E3"/>
        <bgColor rgb="FFFEF8E3"/>
      </patternFill>
    </fill>
    <fill>
      <patternFill patternType="solid">
        <fgColor rgb="FFFFE6DD"/>
        <bgColor rgb="FFFFE6DD"/>
      </patternFill>
    </fill>
    <fill>
      <patternFill patternType="solid">
        <fgColor rgb="FF00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CC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 applyAlignment="1"/>
    <xf numFmtId="165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6" fontId="1" fillId="0" borderId="0" xfId="0" applyNumberFormat="1" applyFont="1" applyAlignment="1"/>
    <xf numFmtId="166" fontId="1" fillId="0" borderId="0" xfId="0" applyNumberFormat="1" applyFont="1"/>
    <xf numFmtId="4" fontId="1" fillId="0" borderId="0" xfId="0" applyNumberFormat="1" applyFont="1" applyAlignment="1"/>
    <xf numFmtId="164" fontId="1" fillId="0" borderId="0" xfId="0" applyNumberFormat="1" applyFont="1"/>
    <xf numFmtId="167" fontId="1" fillId="0" borderId="0" xfId="0" applyNumberFormat="1" applyFont="1" applyAlignment="1"/>
    <xf numFmtId="165" fontId="1" fillId="0" borderId="0" xfId="0" applyNumberFormat="1" applyFont="1" applyAlignment="1"/>
    <xf numFmtId="164" fontId="0" fillId="0" borderId="0" xfId="0" applyNumberFormat="1" applyFont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Continuous"/>
    </xf>
    <xf numFmtId="14" fontId="0" fillId="0" borderId="0" xfId="0" applyNumberFormat="1" applyFont="1" applyAlignment="1"/>
    <xf numFmtId="4" fontId="0" fillId="0" borderId="0" xfId="0" applyNumberFormat="1" applyFont="1" applyAlignment="1"/>
    <xf numFmtId="0" fontId="0" fillId="2" borderId="0" xfId="0" applyFill="1" applyBorder="1"/>
    <xf numFmtId="166" fontId="0" fillId="0" borderId="0" xfId="0" applyNumberFormat="1" applyFont="1" applyAlignment="1"/>
    <xf numFmtId="0" fontId="0" fillId="3" borderId="0" xfId="0" applyFill="1" applyBorder="1"/>
    <xf numFmtId="164" fontId="1" fillId="3" borderId="0" xfId="0" applyNumberFormat="1" applyFont="1" applyFill="1" applyBorder="1" applyAlignment="1"/>
    <xf numFmtId="164" fontId="1" fillId="5" borderId="0" xfId="0" applyNumberFormat="1" applyFont="1" applyFill="1" applyBorder="1" applyAlignment="1"/>
    <xf numFmtId="164" fontId="1" fillId="3" borderId="0" xfId="0" applyNumberFormat="1" applyFont="1" applyFill="1" applyBorder="1" applyAlignment="1">
      <alignment horizontal="right"/>
    </xf>
    <xf numFmtId="164" fontId="1" fillId="6" borderId="0" xfId="0" applyNumberFormat="1" applyFont="1" applyFill="1" applyBorder="1" applyAlignment="1">
      <alignment horizontal="right"/>
    </xf>
    <xf numFmtId="164" fontId="1" fillId="7" borderId="0" xfId="0" applyNumberFormat="1" applyFont="1" applyFill="1" applyBorder="1" applyAlignment="1">
      <alignment horizontal="right"/>
    </xf>
    <xf numFmtId="164" fontId="1" fillId="4" borderId="0" xfId="0" applyNumberFormat="1" applyFont="1" applyFill="1" applyBorder="1" applyAlignment="1">
      <alignment horizontal="right"/>
    </xf>
    <xf numFmtId="164" fontId="1" fillId="3" borderId="0" xfId="0" applyNumberFormat="1" applyFont="1" applyFill="1" applyBorder="1"/>
    <xf numFmtId="164" fontId="1" fillId="8" borderId="0" xfId="0" applyNumberFormat="1" applyFont="1" applyFill="1" applyBorder="1"/>
    <xf numFmtId="0" fontId="0" fillId="9" borderId="0" xfId="0" applyFill="1" applyBorder="1"/>
    <xf numFmtId="0" fontId="0" fillId="0" borderId="0" xfId="0" applyNumberFormat="1" applyFont="1" applyAlignment="1"/>
    <xf numFmtId="168" fontId="0" fillId="9" borderId="0" xfId="0" applyNumberFormat="1" applyFont="1" applyFill="1" applyBorder="1" applyAlignment="1"/>
    <xf numFmtId="168" fontId="0" fillId="3" borderId="0" xfId="0" applyNumberFormat="1" applyFont="1" applyFill="1" applyBorder="1" applyAlignment="1"/>
    <xf numFmtId="170" fontId="0" fillId="9" borderId="0" xfId="0" applyNumberFormat="1" applyFont="1" applyFill="1" applyBorder="1" applyAlignment="1"/>
    <xf numFmtId="0" fontId="6" fillId="0" borderId="2" xfId="0" applyFont="1" applyFill="1" applyBorder="1" applyAlignment="1">
      <alignment horizontal="center"/>
    </xf>
    <xf numFmtId="0" fontId="0" fillId="10" borderId="0" xfId="0" applyFont="1" applyFill="1" applyAlignment="1"/>
    <xf numFmtId="0" fontId="6" fillId="10" borderId="2" xfId="0" applyFont="1" applyFill="1" applyBorder="1" applyAlignment="1">
      <alignment horizontal="centerContinuous"/>
    </xf>
    <xf numFmtId="0" fontId="0" fillId="10" borderId="0" xfId="0" applyFill="1" applyBorder="1" applyAlignment="1"/>
    <xf numFmtId="0" fontId="0" fillId="10" borderId="1" xfId="0" applyFill="1" applyBorder="1" applyAlignment="1"/>
    <xf numFmtId="0" fontId="6" fillId="10" borderId="2" xfId="0" applyFont="1" applyFill="1" applyBorder="1" applyAlignment="1">
      <alignment horizontal="center"/>
    </xf>
    <xf numFmtId="0" fontId="0" fillId="11" borderId="0" xfId="0" applyFont="1" applyFill="1" applyAlignment="1"/>
    <xf numFmtId="0" fontId="6" fillId="11" borderId="2" xfId="0" applyFont="1" applyFill="1" applyBorder="1" applyAlignment="1">
      <alignment horizontal="centerContinuous"/>
    </xf>
    <xf numFmtId="0" fontId="0" fillId="11" borderId="0" xfId="0" applyFill="1" applyBorder="1" applyAlignment="1"/>
    <xf numFmtId="0" fontId="0" fillId="11" borderId="1" xfId="0" applyFill="1" applyBorder="1" applyAlignment="1"/>
    <xf numFmtId="0" fontId="6" fillId="11" borderId="2" xfId="0" applyFont="1" applyFill="1" applyBorder="1" applyAlignment="1">
      <alignment horizontal="center"/>
    </xf>
    <xf numFmtId="0" fontId="7" fillId="11" borderId="0" xfId="0" applyFont="1" applyFill="1" applyAlignment="1"/>
    <xf numFmtId="0" fontId="7" fillId="12" borderId="0" xfId="0" applyFont="1" applyFill="1" applyAlignment="1"/>
    <xf numFmtId="0" fontId="0" fillId="12" borderId="0" xfId="0" applyFont="1" applyFill="1" applyAlignment="1"/>
    <xf numFmtId="0" fontId="6" fillId="12" borderId="2" xfId="0" applyFont="1" applyFill="1" applyBorder="1" applyAlignment="1">
      <alignment horizontal="centerContinuous"/>
    </xf>
    <xf numFmtId="0" fontId="0" fillId="12" borderId="0" xfId="0" applyFill="1" applyBorder="1" applyAlignment="1"/>
    <xf numFmtId="0" fontId="0" fillId="12" borderId="1" xfId="0" applyFill="1" applyBorder="1" applyAlignment="1"/>
    <xf numFmtId="0" fontId="6" fillId="12" borderId="2" xfId="0" applyFont="1" applyFill="1" applyBorder="1" applyAlignment="1">
      <alignment horizontal="center"/>
    </xf>
    <xf numFmtId="0" fontId="0" fillId="13" borderId="0" xfId="0" applyFont="1" applyFill="1" applyAlignment="1"/>
    <xf numFmtId="0" fontId="6" fillId="13" borderId="2" xfId="0" applyFont="1" applyFill="1" applyBorder="1" applyAlignment="1">
      <alignment horizontal="centerContinuous"/>
    </xf>
    <xf numFmtId="0" fontId="0" fillId="13" borderId="0" xfId="0" applyFill="1" applyBorder="1" applyAlignment="1"/>
    <xf numFmtId="0" fontId="0" fillId="13" borderId="1" xfId="0" applyFill="1" applyBorder="1" applyAlignment="1"/>
    <xf numFmtId="0" fontId="6" fillId="13" borderId="2" xfId="0" applyFont="1" applyFill="1" applyBorder="1" applyAlignment="1">
      <alignment horizontal="center"/>
    </xf>
    <xf numFmtId="0" fontId="0" fillId="14" borderId="0" xfId="0" applyFont="1" applyFill="1" applyAlignment="1"/>
    <xf numFmtId="0" fontId="6" fillId="14" borderId="2" xfId="0" applyFont="1" applyFill="1" applyBorder="1" applyAlignment="1">
      <alignment horizontal="centerContinuous"/>
    </xf>
    <xf numFmtId="0" fontId="0" fillId="14" borderId="0" xfId="0" applyFill="1" applyBorder="1" applyAlignment="1"/>
    <xf numFmtId="0" fontId="0" fillId="14" borderId="1" xfId="0" applyFill="1" applyBorder="1" applyAlignment="1"/>
    <xf numFmtId="0" fontId="6" fillId="14" borderId="2" xfId="0" applyFont="1" applyFill="1" applyBorder="1" applyAlignment="1">
      <alignment horizontal="center"/>
    </xf>
    <xf numFmtId="0" fontId="7" fillId="10" borderId="0" xfId="0" applyFont="1" applyFill="1" applyAlignment="1"/>
    <xf numFmtId="0" fontId="7" fillId="13" borderId="0" xfId="0" applyFont="1" applyFill="1" applyAlignment="1"/>
    <xf numFmtId="0" fontId="7" fillId="14" borderId="0" xfId="0" applyFont="1" applyFill="1" applyAlignment="1"/>
  </cellXfs>
  <cellStyles count="1">
    <cellStyle name="Normal" xfId="0" builtinId="0"/>
  </cellStyles>
  <dxfs count="28">
    <dxf>
      <numFmt numFmtId="0" formatCode="General"/>
    </dxf>
    <dxf>
      <fill>
        <patternFill patternType="solid">
          <fgColor rgb="FFE8E7FC"/>
          <bgColor rgb="FFE8E7FC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8989EB"/>
          <bgColor rgb="FF8989EB"/>
        </patternFill>
      </fill>
      <border>
        <left/>
        <right/>
        <top/>
        <bottom/>
      </border>
    </dxf>
    <dxf>
      <fill>
        <patternFill patternType="solid">
          <fgColor rgb="FFEBEFF1"/>
          <bgColor rgb="FFEBEFF1"/>
        </patternFill>
      </fill>
      <border>
        <left/>
        <right/>
        <top/>
        <bottom/>
      </border>
    </dxf>
    <dxf>
      <fill>
        <patternFill patternType="solid">
          <fgColor rgb="FFEA9999"/>
          <bgColor rgb="FFEA9999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E0F7FA"/>
          <bgColor rgb="FFE0F7FA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4DD0E1"/>
          <bgColor rgb="FF4DD0E1"/>
        </patternFill>
      </fill>
      <border>
        <left/>
        <right/>
        <top/>
        <bottom/>
      </border>
    </dxf>
    <dxf>
      <fill>
        <patternFill patternType="solid">
          <fgColor rgb="FFE8F0FE"/>
          <bgColor rgb="FFE8F0FE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5B95F9"/>
          <bgColor rgb="FF5B95F9"/>
        </patternFill>
      </fill>
      <border>
        <left/>
        <right/>
        <top/>
        <bottom/>
      </border>
    </dxf>
    <dxf>
      <fill>
        <patternFill patternType="solid">
          <fgColor rgb="FFFFE6DD"/>
          <bgColor rgb="FFFFE6D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46524"/>
          <bgColor rgb="FFF46524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ill>
        <patternFill patternType="solid">
          <fgColor rgb="FF6AA84F"/>
          <bgColor rgb="FF6AA84F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EAD1DC"/>
          <bgColor rgb="FFEAD1DC"/>
        </patternFill>
      </fill>
      <border>
        <left/>
        <right/>
        <top/>
        <bottom/>
      </border>
    </dxf>
    <dxf>
      <fill>
        <patternFill patternType="solid">
          <fgColor rgb="FFA64D79"/>
          <bgColor rgb="FFA64D79"/>
        </patternFill>
      </fill>
      <border>
        <left/>
        <right/>
        <top/>
        <bottom/>
      </border>
    </dxf>
    <dxf>
      <fill>
        <patternFill patternType="solid">
          <fgColor rgb="FFFEF8E3"/>
          <bgColor rgb="FFFEF8E3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7CB4D"/>
          <bgColor rgb="FFF7CB4D"/>
        </patternFill>
      </fill>
      <border>
        <left/>
        <right/>
        <top/>
        <bottom/>
      </border>
    </dxf>
    <dxf>
      <fill>
        <patternFill patternType="solid">
          <fgColor rgb="FFFDDCE8"/>
          <bgColor rgb="FFFDDCE8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E91D63"/>
          <bgColor rgb="FFE91D63"/>
        </patternFill>
      </fill>
      <border>
        <left/>
        <right/>
        <top/>
        <bottom/>
      </border>
    </dxf>
  </dxfs>
  <tableStyles count="9" defaultPivotStyle="PivotStyleMedium7">
    <tableStyle name="Sheet1-style" pivot="0" count="3">
      <tableStyleElement type="headerRow" dxfId="27"/>
      <tableStyleElement type="firstRowStripe" dxfId="26"/>
      <tableStyleElement type="secondRowStripe" dxfId="25"/>
    </tableStyle>
    <tableStyle name="Sheet1-style 2" pivot="0" count="3">
      <tableStyleElement type="headerRow" dxfId="24"/>
      <tableStyleElement type="firstRowStripe" dxfId="23"/>
      <tableStyleElement type="secondRowStripe" dxfId="22"/>
    </tableStyle>
    <tableStyle name="Sheet1-style 3" pivot="0" count="3">
      <tableStyleElement type="headerRow" dxfId="21"/>
      <tableStyleElement type="firstRowStripe" dxfId="20"/>
      <tableStyleElement type="secondRowStripe" dxfId="19"/>
    </tableStyle>
    <tableStyle name="Sheet1-style 4" pivot="0" count="3">
      <tableStyleElement type="headerRow" dxfId="18"/>
      <tableStyleElement type="firstRowStripe" dxfId="17"/>
      <tableStyleElement type="secondRowStripe" dxfId="16"/>
    </tableStyle>
    <tableStyle name="Sheet1-style 5" pivot="0" count="3">
      <tableStyleElement type="headerRow" dxfId="15"/>
      <tableStyleElement type="firstRowStripe" dxfId="14"/>
      <tableStyleElement type="secondRowStripe" dxfId="13"/>
    </tableStyle>
    <tableStyle name="Sheet1-style 6" pivot="0" count="3">
      <tableStyleElement type="headerRow" dxfId="12"/>
      <tableStyleElement type="firstRowStripe" dxfId="11"/>
      <tableStyleElement type="secondRowStripe" dxfId="10"/>
    </tableStyle>
    <tableStyle name="Sheet1-style 7" pivot="0" count="3">
      <tableStyleElement type="headerRow" dxfId="9"/>
      <tableStyleElement type="firstRowStripe" dxfId="8"/>
      <tableStyleElement type="secondRowStripe" dxfId="7"/>
    </tableStyle>
    <tableStyle name="Sheet1-style 8" pivot="0" count="3">
      <tableStyleElement type="headerRow" dxfId="6"/>
      <tableStyleElement type="firstRowStripe" dxfId="5"/>
      <tableStyleElement type="secondRowStripe" dxfId="4"/>
    </tableStyle>
    <tableStyle name="Sheet1-style 9" pivot="0" count="3">
      <tableStyleElement type="headerRow" dxfId="3"/>
      <tableStyleElement type="firstRowStripe" dxfId="2"/>
      <tableStyleElement type="secondRowStripe" dxfId="1"/>
    </tableStyle>
  </tableStyles>
  <colors>
    <mruColors>
      <color rgb="FFFFCC00"/>
      <color rgb="FFFF3399"/>
      <color rgb="FF9966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chartsheet" Target="chartsheets/sheet1.xml"/>
  <Relationship Id="rId10" Type="http://schemas.openxmlformats.org/officeDocument/2006/relationships/styles" Target="styles.xml"/>
  <Relationship Id="rId11" Type="http://schemas.openxmlformats.org/officeDocument/2006/relationships/sharedStrings" Target="sharedStrings.xml"/>
  <Relationship Id="rId12" Type="http://schemas.openxmlformats.org/officeDocument/2006/relationships/calcChain" Target="calcChain.xml"/>
  <Relationship Id="rId2" Type="http://schemas.openxmlformats.org/officeDocument/2006/relationships/chartsheet" Target="chartsheets/sheet2.xml"/>
  <Relationship Id="rId3" Type="http://schemas.openxmlformats.org/officeDocument/2006/relationships/chartsheet" Target="chartsheets/sheet3.xml"/>
  <Relationship Id="rId4" Type="http://schemas.openxmlformats.org/officeDocument/2006/relationships/chartsheet" Target="chartsheets/sheet4.xml"/>
  <Relationship Id="rId5" Type="http://schemas.openxmlformats.org/officeDocument/2006/relationships/chartsheet" Target="chartsheets/sheet5.xml"/>
  <Relationship Id="rId6" Type="http://schemas.openxmlformats.org/officeDocument/2006/relationships/chartsheet" Target="chartsheets/sheet6.xml"/>
  <Relationship Id="rId7" Type="http://schemas.openxmlformats.org/officeDocument/2006/relationships/worksheet" Target="worksheets/sheet1.xml"/>
  <Relationship Id="rId8" Type="http://schemas.openxmlformats.org/officeDocument/2006/relationships/worksheet" Target="worksheets/sheet2.xml"/>
  <Relationship Id="rId9" Type="http://schemas.openxmlformats.org/officeDocument/2006/relationships/theme" Target="theme/theme1.xml"/>
</Relationships>

</file>

<file path=xl/charts/_rels/chart1.xml.rels><?xml version="1.0" encoding="UTF-8"?>

<Relationships xmlns="http://schemas.openxmlformats.org/package/2006/relationships">
  <Relationship Id="rId1" Type="http://schemas.microsoft.com/office/2011/relationships/chartStyle" Target="style1.xml"/>
  <Relationship Id="rId2" Type="http://schemas.microsoft.com/office/2011/relationships/chartColorStyle" Target="colors1.xml"/>
</Relationships>

</file>

<file path=xl/charts/_rels/chart2.xml.rels><?xml version="1.0" encoding="UTF-8"?>

<Relationships xmlns="http://schemas.openxmlformats.org/package/2006/relationships">
  <Relationship Id="rId1" Type="http://schemas.microsoft.com/office/2011/relationships/chartStyle" Target="style2.xml"/>
  <Relationship Id="rId2" Type="http://schemas.microsoft.com/office/2011/relationships/chartColorStyle" Target="colors2.xml"/>
</Relationships>

</file>

<file path=xl/charts/_rels/chart3.xml.rels><?xml version="1.0" encoding="UTF-8"?>

<Relationships xmlns="http://schemas.openxmlformats.org/package/2006/relationships">
  <Relationship Id="rId1" Type="http://schemas.microsoft.com/office/2011/relationships/chartStyle" Target="style3.xml"/>
  <Relationship Id="rId2" Type="http://schemas.microsoft.com/office/2011/relationships/chartColorStyle" Target="colors3.xml"/>
</Relationships>

</file>

<file path=xl/charts/_rels/chart4.xml.rels><?xml version="1.0" encoding="UTF-8"?>

<Relationships xmlns="http://schemas.openxmlformats.org/package/2006/relationships">
  <Relationship Id="rId1" Type="http://schemas.microsoft.com/office/2011/relationships/chartStyle" Target="style4.xml"/>
  <Relationship Id="rId2" Type="http://schemas.microsoft.com/office/2011/relationships/chartColorStyle" Target="colors4.xml"/>
</Relationships>

</file>

<file path=xl/charts/_rels/chart5.xml.rels><?xml version="1.0" encoding="UTF-8"?>

<Relationships xmlns="http://schemas.openxmlformats.org/package/2006/relationships">
  <Relationship Id="rId1" Type="http://schemas.microsoft.com/office/2011/relationships/chartStyle" Target="style5.xml"/>
  <Relationship Id="rId2" Type="http://schemas.microsoft.com/office/2011/relationships/chartColorStyle" Target="colors5.xml"/>
</Relationships>

</file>

<file path=xl/charts/_rels/chart6.xml.rels><?xml version="1.0" encoding="UTF-8"?>

<Relationships xmlns="http://schemas.openxmlformats.org/package/2006/relationships">
  <Relationship Id="rId1" Type="http://schemas.microsoft.com/office/2011/relationships/chartStyle" Target="style6.xml"/>
  <Relationship Id="rId2" Type="http://schemas.microsoft.com/office/2011/relationships/chartColorStyle" Target="colors6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FB/DOW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781719830294594E-2"/>
          <c:y val="8.5013466672074003E-2"/>
          <c:w val="0.88351345817220905"/>
          <c:h val="0.869140526532167"/>
        </c:manualLayout>
      </c:layout>
      <c:scatterChart>
        <c:scatterStyle val="lineMarker"/>
        <c:varyColors val="0"/>
        <c:ser>
          <c:idx val="0"/>
          <c:order val="0"/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'Stock Portfolio'!$C$3:$C$72</c:f>
              <c:numCache>
                <c:formatCode>"$"#,##0.00</c:formatCode>
                <c:ptCount val="70"/>
                <c:pt idx="0">
                  <c:v>126.62</c:v>
                </c:pt>
                <c:pt idx="1">
                  <c:v>127.35</c:v>
                </c:pt>
                <c:pt idx="2">
                  <c:v>128.34</c:v>
                </c:pt>
                <c:pt idx="3">
                  <c:v>127.87</c:v>
                </c:pt>
                <c:pt idx="4">
                  <c:v>127.92</c:v>
                </c:pt>
                <c:pt idx="5">
                  <c:v>127.55</c:v>
                </c:pt>
                <c:pt idx="6">
                  <c:v>127.04</c:v>
                </c:pt>
                <c:pt idx="7">
                  <c:v>128.93</c:v>
                </c:pt>
                <c:pt idx="8">
                  <c:v>130.46</c:v>
                </c:pt>
                <c:pt idx="9">
                  <c:v>131.47999999999999</c:v>
                </c:pt>
                <c:pt idx="10">
                  <c:v>132.78</c:v>
                </c:pt>
                <c:pt idx="11">
                  <c:v>132.18</c:v>
                </c:pt>
                <c:pt idx="12">
                  <c:v>130.97999999999999</c:v>
                </c:pt>
                <c:pt idx="13">
                  <c:v>130.32</c:v>
                </c:pt>
                <c:pt idx="14">
                  <c:v>133.22999999999999</c:v>
                </c:pt>
                <c:pt idx="15">
                  <c:v>130.84</c:v>
                </c:pt>
                <c:pt idx="16">
                  <c:v>130.97999999999999</c:v>
                </c:pt>
                <c:pt idx="17">
                  <c:v>132.06</c:v>
                </c:pt>
                <c:pt idx="18">
                  <c:v>131.84</c:v>
                </c:pt>
                <c:pt idx="19" formatCode="General">
                  <c:v>134.19999999999999</c:v>
                </c:pt>
                <c:pt idx="20" formatCode="General">
                  <c:v>134.13999999999999</c:v>
                </c:pt>
                <c:pt idx="21" formatCode="General">
                  <c:v>134.19</c:v>
                </c:pt>
                <c:pt idx="22" formatCode="General">
                  <c:v>134.05000000000001</c:v>
                </c:pt>
                <c:pt idx="23" formatCode="General">
                  <c:v>133.87</c:v>
                </c:pt>
                <c:pt idx="24" formatCode="General">
                  <c:v>133.44</c:v>
                </c:pt>
                <c:pt idx="25" formatCode="General">
                  <c:v>133.84</c:v>
                </c:pt>
                <c:pt idx="26" formatCode="General">
                  <c:v>133.53</c:v>
                </c:pt>
                <c:pt idx="27" formatCode="General">
                  <c:v>133.53</c:v>
                </c:pt>
                <c:pt idx="28" formatCode="General">
                  <c:v>133.72</c:v>
                </c:pt>
                <c:pt idx="29" formatCode="General">
                  <c:v>136.1</c:v>
                </c:pt>
                <c:pt idx="30" formatCode="General">
                  <c:v>135.36000000000001</c:v>
                </c:pt>
                <c:pt idx="31" formatCode="General">
                  <c:v>135.44</c:v>
                </c:pt>
                <c:pt idx="32" formatCode="General">
                  <c:v>136.41</c:v>
                </c:pt>
                <c:pt idx="33" formatCode="General">
                  <c:v>135.54</c:v>
                </c:pt>
                <c:pt idx="34" formatCode="General">
                  <c:v>135.78</c:v>
                </c:pt>
                <c:pt idx="35" formatCode="General">
                  <c:v>136.76</c:v>
                </c:pt>
                <c:pt idx="36" formatCode="General">
                  <c:v>136.97999999999999</c:v>
                </c:pt>
                <c:pt idx="37" formatCode="General">
                  <c:v>137.34</c:v>
                </c:pt>
                <c:pt idx="38" formatCode="General">
                  <c:v>137.57</c:v>
                </c:pt>
                <c:pt idx="39" formatCode="General">
                  <c:v>138.1</c:v>
                </c:pt>
                <c:pt idx="40" formatCode="General">
                  <c:v>138.24</c:v>
                </c:pt>
                <c:pt idx="41" formatCode="General">
                  <c:v>138.84</c:v>
                </c:pt>
                <c:pt idx="42" formatCode="General">
                  <c:v>139.6</c:v>
                </c:pt>
                <c:pt idx="43" formatCode="General">
                  <c:v>139.32</c:v>
                </c:pt>
                <c:pt idx="44" formatCode="General">
                  <c:v>139.66999999999999</c:v>
                </c:pt>
                <c:pt idx="45" formatCode="General">
                  <c:v>139.99</c:v>
                </c:pt>
                <c:pt idx="46" formatCode="General">
                  <c:v>139.84</c:v>
                </c:pt>
                <c:pt idx="47" formatCode="General">
                  <c:v>139.94</c:v>
                </c:pt>
                <c:pt idx="48" formatCode="General">
                  <c:v>138.51</c:v>
                </c:pt>
                <c:pt idx="49" formatCode="General">
                  <c:v>139.94999999999999</c:v>
                </c:pt>
                <c:pt idx="50" formatCode="General">
                  <c:v>139.53</c:v>
                </c:pt>
                <c:pt idx="51" formatCode="General">
                  <c:v>140.34</c:v>
                </c:pt>
                <c:pt idx="52" formatCode="General">
                  <c:v>140.32</c:v>
                </c:pt>
                <c:pt idx="53" formatCode="General">
                  <c:v>141.76</c:v>
                </c:pt>
                <c:pt idx="54" formatCode="General">
                  <c:v>142.65</c:v>
                </c:pt>
                <c:pt idx="55" formatCode="General">
                  <c:v>142.41</c:v>
                </c:pt>
                <c:pt idx="56" formatCode="General">
                  <c:v>142.05000000000001</c:v>
                </c:pt>
                <c:pt idx="57" formatCode="General">
                  <c:v>142.28</c:v>
                </c:pt>
                <c:pt idx="58" formatCode="General">
                  <c:v>141.72999999999999</c:v>
                </c:pt>
                <c:pt idx="59" formatCode="General">
                  <c:v>141.85</c:v>
                </c:pt>
                <c:pt idx="60" formatCode="General">
                  <c:v>141.16999999999999</c:v>
                </c:pt>
                <c:pt idx="61" formatCode="General">
                  <c:v>140.78</c:v>
                </c:pt>
                <c:pt idx="62" formatCode="General">
                  <c:v>141.04</c:v>
                </c:pt>
                <c:pt idx="63" formatCode="General">
                  <c:v>139.91999999999999</c:v>
                </c:pt>
                <c:pt idx="64" formatCode="General">
                  <c:v>139.58000000000001</c:v>
                </c:pt>
                <c:pt idx="65" formatCode="General">
                  <c:v>139.62</c:v>
                </c:pt>
                <c:pt idx="66" formatCode="General">
                  <c:v>139.38999999999999</c:v>
                </c:pt>
                <c:pt idx="67" formatCode="General">
                  <c:v>141.41999999999999</c:v>
                </c:pt>
                <c:pt idx="68" formatCode="General">
                  <c:v>140.96</c:v>
                </c:pt>
                <c:pt idx="69" formatCode="General">
                  <c:v>142.27000000000001</c:v>
                </c:pt>
              </c:numCache>
            </c:numRef>
          </c:xVal>
          <c:yVal>
            <c:numRef>
              <c:f>'Stock Portfolio'!$X$4:$X$73</c:f>
              <c:numCache>
                <c:formatCode>#,##0.00</c:formatCode>
                <c:ptCount val="70"/>
                <c:pt idx="0">
                  <c:v>19891</c:v>
                </c:pt>
                <c:pt idx="1">
                  <c:v>19885.73</c:v>
                </c:pt>
                <c:pt idx="2">
                  <c:v>19826.77</c:v>
                </c:pt>
                <c:pt idx="3">
                  <c:v>19804.72</c:v>
                </c:pt>
                <c:pt idx="4">
                  <c:v>19804.72</c:v>
                </c:pt>
                <c:pt idx="5">
                  <c:v>19732.400000000001</c:v>
                </c:pt>
                <c:pt idx="6">
                  <c:v>19827.25</c:v>
                </c:pt>
                <c:pt idx="7">
                  <c:v>19799.849999999999</c:v>
                </c:pt>
                <c:pt idx="8">
                  <c:v>20076.25</c:v>
                </c:pt>
                <c:pt idx="9">
                  <c:v>20068.509999999998</c:v>
                </c:pt>
                <c:pt idx="10">
                  <c:v>20100.91</c:v>
                </c:pt>
                <c:pt idx="11">
                  <c:v>20093.78</c:v>
                </c:pt>
                <c:pt idx="12">
                  <c:v>19971.13</c:v>
                </c:pt>
                <c:pt idx="13">
                  <c:v>19864.09</c:v>
                </c:pt>
                <c:pt idx="14">
                  <c:v>19890.939999999999</c:v>
                </c:pt>
                <c:pt idx="15">
                  <c:v>19884.91</c:v>
                </c:pt>
                <c:pt idx="16">
                  <c:v>20071.46</c:v>
                </c:pt>
                <c:pt idx="17">
                  <c:v>20052.419999999998</c:v>
                </c:pt>
                <c:pt idx="18">
                  <c:v>20090.29</c:v>
                </c:pt>
                <c:pt idx="19">
                  <c:v>20054.34</c:v>
                </c:pt>
                <c:pt idx="20">
                  <c:v>20172.400000000001</c:v>
                </c:pt>
                <c:pt idx="21">
                  <c:v>20269.37</c:v>
                </c:pt>
                <c:pt idx="22">
                  <c:v>20412.16</c:v>
                </c:pt>
                <c:pt idx="23">
                  <c:v>20546.34</c:v>
                </c:pt>
                <c:pt idx="24">
                  <c:v>20611.86</c:v>
                </c:pt>
                <c:pt idx="25">
                  <c:v>20619.77</c:v>
                </c:pt>
                <c:pt idx="26">
                  <c:v>20619.77</c:v>
                </c:pt>
                <c:pt idx="27">
                  <c:v>20624.05</c:v>
                </c:pt>
                <c:pt idx="28">
                  <c:v>20743</c:v>
                </c:pt>
                <c:pt idx="29">
                  <c:v>20775.599999999999</c:v>
                </c:pt>
                <c:pt idx="30">
                  <c:v>20810.32</c:v>
                </c:pt>
                <c:pt idx="31">
                  <c:v>20821.759999999998</c:v>
                </c:pt>
                <c:pt idx="32">
                  <c:v>20837.439999999999</c:v>
                </c:pt>
                <c:pt idx="33">
                  <c:v>20812.240000000002</c:v>
                </c:pt>
                <c:pt idx="34">
                  <c:v>20934.78</c:v>
                </c:pt>
                <c:pt idx="35">
                  <c:v>21002.97</c:v>
                </c:pt>
                <c:pt idx="36">
                  <c:v>21003.34</c:v>
                </c:pt>
                <c:pt idx="37">
                  <c:v>20934.84</c:v>
                </c:pt>
                <c:pt idx="38">
                  <c:v>20912.46</c:v>
                </c:pt>
                <c:pt idx="39">
                  <c:v>20873.29</c:v>
                </c:pt>
                <c:pt idx="40">
                  <c:v>20858.189999999999</c:v>
                </c:pt>
                <c:pt idx="41">
                  <c:v>20873.34</c:v>
                </c:pt>
                <c:pt idx="42">
                  <c:v>20881.48</c:v>
                </c:pt>
                <c:pt idx="43">
                  <c:v>20837.37</c:v>
                </c:pt>
                <c:pt idx="44">
                  <c:v>20883.830000000002</c:v>
                </c:pt>
                <c:pt idx="45">
                  <c:v>20934.55</c:v>
                </c:pt>
                <c:pt idx="46">
                  <c:v>20914.62</c:v>
                </c:pt>
                <c:pt idx="47">
                  <c:v>20905.86</c:v>
                </c:pt>
                <c:pt idx="48">
                  <c:v>20668.009999999998</c:v>
                </c:pt>
                <c:pt idx="49">
                  <c:v>20661.3</c:v>
                </c:pt>
                <c:pt idx="50">
                  <c:v>20656.580000000002</c:v>
                </c:pt>
                <c:pt idx="51">
                  <c:v>20656.580000000002</c:v>
                </c:pt>
                <c:pt idx="52">
                  <c:v>20550.98</c:v>
                </c:pt>
                <c:pt idx="53">
                  <c:v>20701.5</c:v>
                </c:pt>
                <c:pt idx="54">
                  <c:v>20659.32</c:v>
                </c:pt>
                <c:pt idx="55">
                  <c:v>20728.490000000002</c:v>
                </c:pt>
                <c:pt idx="56">
                  <c:v>20663.22</c:v>
                </c:pt>
                <c:pt idx="57">
                  <c:v>20650.21</c:v>
                </c:pt>
                <c:pt idx="58">
                  <c:v>20689.240000000002</c:v>
                </c:pt>
                <c:pt idx="59">
                  <c:v>20648.150000000001</c:v>
                </c:pt>
                <c:pt idx="60">
                  <c:v>20662.95</c:v>
                </c:pt>
                <c:pt idx="61">
                  <c:v>20656.099999999999</c:v>
                </c:pt>
                <c:pt idx="62">
                  <c:v>20658.02</c:v>
                </c:pt>
                <c:pt idx="63">
                  <c:v>20651.3</c:v>
                </c:pt>
                <c:pt idx="64">
                  <c:v>20591.86</c:v>
                </c:pt>
                <c:pt idx="65">
                  <c:v>20561.689999999999</c:v>
                </c:pt>
                <c:pt idx="66">
                  <c:v>20453.25</c:v>
                </c:pt>
                <c:pt idx="67">
                  <c:v>20636.919999999998</c:v>
                </c:pt>
                <c:pt idx="68">
                  <c:v>20523.28</c:v>
                </c:pt>
                <c:pt idx="69">
                  <c:v>20404.490000000002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CD-4F37-AB4D-C3E86CD15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1223136"/>
        <c:axId val="-2121209200"/>
      </c:scatterChart>
      <c:valAx>
        <c:axId val="-212122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1209200"/>
        <c:crosses val="autoZero"/>
        <c:crossBetween val="midCat"/>
      </c:valAx>
      <c:valAx>
        <c:axId val="-212120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1223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TWTRDOW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'Stock Portfolio'!$G$3:$G$72</c:f>
              <c:numCache>
                <c:formatCode>"$"#,##0.00</c:formatCode>
                <c:ptCount val="70"/>
                <c:pt idx="0">
                  <c:v>17.38</c:v>
                </c:pt>
                <c:pt idx="1">
                  <c:v>17.14</c:v>
                </c:pt>
                <c:pt idx="2">
                  <c:v>17.25</c:v>
                </c:pt>
                <c:pt idx="3">
                  <c:v>16.96</c:v>
                </c:pt>
                <c:pt idx="4">
                  <c:v>17.11</c:v>
                </c:pt>
                <c:pt idx="5">
                  <c:v>16.79</c:v>
                </c:pt>
                <c:pt idx="6">
                  <c:v>16.579999999999998</c:v>
                </c:pt>
                <c:pt idx="7">
                  <c:v>16.61</c:v>
                </c:pt>
                <c:pt idx="8">
                  <c:v>16.649999999999999</c:v>
                </c:pt>
                <c:pt idx="9">
                  <c:v>16.73</c:v>
                </c:pt>
                <c:pt idx="10">
                  <c:v>16.809999999999999</c:v>
                </c:pt>
                <c:pt idx="11">
                  <c:v>16.57</c:v>
                </c:pt>
                <c:pt idx="12">
                  <c:v>16.940000000000001</c:v>
                </c:pt>
                <c:pt idx="13">
                  <c:v>17.62</c:v>
                </c:pt>
                <c:pt idx="14">
                  <c:v>17.239999999999998</c:v>
                </c:pt>
                <c:pt idx="15">
                  <c:v>17.78</c:v>
                </c:pt>
                <c:pt idx="16">
                  <c:v>17.61</c:v>
                </c:pt>
                <c:pt idx="17">
                  <c:v>17.93</c:v>
                </c:pt>
                <c:pt idx="18">
                  <c:v>18.260000000000002</c:v>
                </c:pt>
                <c:pt idx="19" formatCode="General">
                  <c:v>18.72</c:v>
                </c:pt>
                <c:pt idx="20" formatCode="General">
                  <c:v>16.41</c:v>
                </c:pt>
                <c:pt idx="21" formatCode="General">
                  <c:v>15.58</c:v>
                </c:pt>
                <c:pt idx="22" formatCode="General">
                  <c:v>15.81</c:v>
                </c:pt>
                <c:pt idx="23" formatCode="General">
                  <c:v>16.43</c:v>
                </c:pt>
                <c:pt idx="24" formatCode="General">
                  <c:v>16.739999999999998</c:v>
                </c:pt>
                <c:pt idx="25" formatCode="General">
                  <c:v>16.350000000000001</c:v>
                </c:pt>
                <c:pt idx="26" formatCode="General">
                  <c:v>16.350000000000001</c:v>
                </c:pt>
                <c:pt idx="27" formatCode="General">
                  <c:v>16.62</c:v>
                </c:pt>
                <c:pt idx="28" formatCode="General">
                  <c:v>16.420000000000002</c:v>
                </c:pt>
                <c:pt idx="29" formatCode="General">
                  <c:v>16.079999999999998</c:v>
                </c:pt>
                <c:pt idx="30" formatCode="General">
                  <c:v>16.03</c:v>
                </c:pt>
                <c:pt idx="31" formatCode="General">
                  <c:v>15.98</c:v>
                </c:pt>
                <c:pt idx="32" formatCode="General">
                  <c:v>16.059999999999999</c:v>
                </c:pt>
                <c:pt idx="33" formatCode="General">
                  <c:v>15.77</c:v>
                </c:pt>
                <c:pt idx="34" formatCode="General">
                  <c:v>15.79</c:v>
                </c:pt>
                <c:pt idx="35" formatCode="General">
                  <c:v>15.79</c:v>
                </c:pt>
                <c:pt idx="36" formatCode="General">
                  <c:v>15.45</c:v>
                </c:pt>
                <c:pt idx="37" formatCode="General">
                  <c:v>15.42</c:v>
                </c:pt>
                <c:pt idx="38" formatCode="General">
                  <c:v>15.39</c:v>
                </c:pt>
                <c:pt idx="39" formatCode="General">
                  <c:v>15.34</c:v>
                </c:pt>
                <c:pt idx="40" formatCode="General">
                  <c:v>15.22</c:v>
                </c:pt>
                <c:pt idx="41" formatCode="General">
                  <c:v>15.22</c:v>
                </c:pt>
                <c:pt idx="42" formatCode="General">
                  <c:v>15.21</c:v>
                </c:pt>
                <c:pt idx="43" formatCode="General">
                  <c:v>15.32</c:v>
                </c:pt>
                <c:pt idx="44" formatCode="General">
                  <c:v>15.26</c:v>
                </c:pt>
                <c:pt idx="45" formatCode="General">
                  <c:v>15.19</c:v>
                </c:pt>
                <c:pt idx="46" formatCode="General">
                  <c:v>15.08</c:v>
                </c:pt>
                <c:pt idx="47" formatCode="General">
                  <c:v>15.09</c:v>
                </c:pt>
                <c:pt idx="48" formatCode="General">
                  <c:v>14.54</c:v>
                </c:pt>
                <c:pt idx="49" formatCode="General">
                  <c:v>14.98</c:v>
                </c:pt>
                <c:pt idx="50" formatCode="General">
                  <c:v>14.93</c:v>
                </c:pt>
                <c:pt idx="51" formatCode="General">
                  <c:v>15.14</c:v>
                </c:pt>
                <c:pt idx="52" formatCode="General">
                  <c:v>14.99</c:v>
                </c:pt>
                <c:pt idx="53" formatCode="General">
                  <c:v>14.94</c:v>
                </c:pt>
                <c:pt idx="54" formatCode="General">
                  <c:v>15.04</c:v>
                </c:pt>
                <c:pt idx="55" formatCode="General">
                  <c:v>14.92</c:v>
                </c:pt>
                <c:pt idx="56" formatCode="General">
                  <c:v>14.95</c:v>
                </c:pt>
                <c:pt idx="57" formatCode="General">
                  <c:v>14.84</c:v>
                </c:pt>
                <c:pt idx="58" formatCode="General">
                  <c:v>14.69</c:v>
                </c:pt>
                <c:pt idx="59" formatCode="General">
                  <c:v>14.53</c:v>
                </c:pt>
                <c:pt idx="60" formatCode="General">
                  <c:v>14.39</c:v>
                </c:pt>
                <c:pt idx="61" formatCode="General">
                  <c:v>14.29</c:v>
                </c:pt>
                <c:pt idx="62" formatCode="General">
                  <c:v>14.36</c:v>
                </c:pt>
                <c:pt idx="63" formatCode="General">
                  <c:v>14.31</c:v>
                </c:pt>
                <c:pt idx="64" formatCode="General">
                  <c:v>14.42</c:v>
                </c:pt>
                <c:pt idx="65" formatCode="General">
                  <c:v>14.49</c:v>
                </c:pt>
                <c:pt idx="66" formatCode="General">
                  <c:v>14.3</c:v>
                </c:pt>
                <c:pt idx="67" formatCode="General">
                  <c:v>14.4</c:v>
                </c:pt>
                <c:pt idx="68" formatCode="General">
                  <c:v>14.44</c:v>
                </c:pt>
                <c:pt idx="69" formatCode="General">
                  <c:v>14.54</c:v>
                </c:pt>
              </c:numCache>
            </c:numRef>
          </c:xVal>
          <c:yVal>
            <c:numRef>
              <c:f>'Stock Portfolio'!$X$4:$X$73</c:f>
              <c:numCache>
                <c:formatCode>#,##0.00</c:formatCode>
                <c:ptCount val="70"/>
                <c:pt idx="0">
                  <c:v>19891</c:v>
                </c:pt>
                <c:pt idx="1">
                  <c:v>19885.73</c:v>
                </c:pt>
                <c:pt idx="2">
                  <c:v>19826.77</c:v>
                </c:pt>
                <c:pt idx="3">
                  <c:v>19804.72</c:v>
                </c:pt>
                <c:pt idx="4">
                  <c:v>19804.72</c:v>
                </c:pt>
                <c:pt idx="5">
                  <c:v>19732.400000000001</c:v>
                </c:pt>
                <c:pt idx="6">
                  <c:v>19827.25</c:v>
                </c:pt>
                <c:pt idx="7">
                  <c:v>19799.849999999999</c:v>
                </c:pt>
                <c:pt idx="8">
                  <c:v>20076.25</c:v>
                </c:pt>
                <c:pt idx="9">
                  <c:v>20068.509999999998</c:v>
                </c:pt>
                <c:pt idx="10">
                  <c:v>20100.91</c:v>
                </c:pt>
                <c:pt idx="11">
                  <c:v>20093.78</c:v>
                </c:pt>
                <c:pt idx="12">
                  <c:v>19971.13</c:v>
                </c:pt>
                <c:pt idx="13">
                  <c:v>19864.09</c:v>
                </c:pt>
                <c:pt idx="14">
                  <c:v>19890.939999999999</c:v>
                </c:pt>
                <c:pt idx="15">
                  <c:v>19884.91</c:v>
                </c:pt>
                <c:pt idx="16">
                  <c:v>20071.46</c:v>
                </c:pt>
                <c:pt idx="17">
                  <c:v>20052.419999999998</c:v>
                </c:pt>
                <c:pt idx="18">
                  <c:v>20090.29</c:v>
                </c:pt>
                <c:pt idx="19">
                  <c:v>20054.34</c:v>
                </c:pt>
                <c:pt idx="20">
                  <c:v>20172.400000000001</c:v>
                </c:pt>
                <c:pt idx="21">
                  <c:v>20269.37</c:v>
                </c:pt>
                <c:pt idx="22">
                  <c:v>20412.16</c:v>
                </c:pt>
                <c:pt idx="23">
                  <c:v>20546.34</c:v>
                </c:pt>
                <c:pt idx="24">
                  <c:v>20611.86</c:v>
                </c:pt>
                <c:pt idx="25">
                  <c:v>20619.77</c:v>
                </c:pt>
                <c:pt idx="26">
                  <c:v>20619.77</c:v>
                </c:pt>
                <c:pt idx="27">
                  <c:v>20624.05</c:v>
                </c:pt>
                <c:pt idx="28">
                  <c:v>20743</c:v>
                </c:pt>
                <c:pt idx="29">
                  <c:v>20775.599999999999</c:v>
                </c:pt>
                <c:pt idx="30">
                  <c:v>20810.32</c:v>
                </c:pt>
                <c:pt idx="31">
                  <c:v>20821.759999999998</c:v>
                </c:pt>
                <c:pt idx="32">
                  <c:v>20837.439999999999</c:v>
                </c:pt>
                <c:pt idx="33">
                  <c:v>20812.240000000002</c:v>
                </c:pt>
                <c:pt idx="34">
                  <c:v>20934.78</c:v>
                </c:pt>
                <c:pt idx="35">
                  <c:v>21002.97</c:v>
                </c:pt>
                <c:pt idx="36">
                  <c:v>21003.34</c:v>
                </c:pt>
                <c:pt idx="37">
                  <c:v>20934.84</c:v>
                </c:pt>
                <c:pt idx="38">
                  <c:v>20912.46</c:v>
                </c:pt>
                <c:pt idx="39">
                  <c:v>20873.29</c:v>
                </c:pt>
                <c:pt idx="40">
                  <c:v>20858.189999999999</c:v>
                </c:pt>
                <c:pt idx="41">
                  <c:v>20873.34</c:v>
                </c:pt>
                <c:pt idx="42">
                  <c:v>20881.48</c:v>
                </c:pt>
                <c:pt idx="43">
                  <c:v>20837.37</c:v>
                </c:pt>
                <c:pt idx="44">
                  <c:v>20883.830000000002</c:v>
                </c:pt>
                <c:pt idx="45">
                  <c:v>20934.55</c:v>
                </c:pt>
                <c:pt idx="46">
                  <c:v>20914.62</c:v>
                </c:pt>
                <c:pt idx="47">
                  <c:v>20905.86</c:v>
                </c:pt>
                <c:pt idx="48">
                  <c:v>20668.009999999998</c:v>
                </c:pt>
                <c:pt idx="49">
                  <c:v>20661.3</c:v>
                </c:pt>
                <c:pt idx="50">
                  <c:v>20656.580000000002</c:v>
                </c:pt>
                <c:pt idx="51">
                  <c:v>20656.580000000002</c:v>
                </c:pt>
                <c:pt idx="52">
                  <c:v>20550.98</c:v>
                </c:pt>
                <c:pt idx="53">
                  <c:v>20701.5</c:v>
                </c:pt>
                <c:pt idx="54">
                  <c:v>20659.32</c:v>
                </c:pt>
                <c:pt idx="55">
                  <c:v>20728.490000000002</c:v>
                </c:pt>
                <c:pt idx="56">
                  <c:v>20663.22</c:v>
                </c:pt>
                <c:pt idx="57">
                  <c:v>20650.21</c:v>
                </c:pt>
                <c:pt idx="58">
                  <c:v>20689.240000000002</c:v>
                </c:pt>
                <c:pt idx="59">
                  <c:v>20648.150000000001</c:v>
                </c:pt>
                <c:pt idx="60">
                  <c:v>20662.95</c:v>
                </c:pt>
                <c:pt idx="61">
                  <c:v>20656.099999999999</c:v>
                </c:pt>
                <c:pt idx="62">
                  <c:v>20658.02</c:v>
                </c:pt>
                <c:pt idx="63">
                  <c:v>20651.3</c:v>
                </c:pt>
                <c:pt idx="64">
                  <c:v>20591.86</c:v>
                </c:pt>
                <c:pt idx="65">
                  <c:v>20561.689999999999</c:v>
                </c:pt>
                <c:pt idx="66">
                  <c:v>20453.25</c:v>
                </c:pt>
                <c:pt idx="67">
                  <c:v>20636.919999999998</c:v>
                </c:pt>
                <c:pt idx="68">
                  <c:v>20523.28</c:v>
                </c:pt>
                <c:pt idx="69">
                  <c:v>20404.490000000002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6F-4C7E-9143-BCDAB2DA6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2993968"/>
        <c:axId val="-2122990592"/>
      </c:scatterChart>
      <c:valAx>
        <c:axId val="-2122993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2990592"/>
        <c:crosses val="autoZero"/>
        <c:crossBetween val="midCat"/>
      </c:valAx>
      <c:valAx>
        <c:axId val="-212299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2993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MSFT/DOW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'Stock Portfolio'!$K$3:$K$72</c:f>
              <c:numCache>
                <c:formatCode>"$"#,##0.00</c:formatCode>
                <c:ptCount val="70"/>
                <c:pt idx="0">
                  <c:v>62.61</c:v>
                </c:pt>
                <c:pt idx="1">
                  <c:v>62.59</c:v>
                </c:pt>
                <c:pt idx="2">
                  <c:v>62.7</c:v>
                </c:pt>
                <c:pt idx="3">
                  <c:v>62.53</c:v>
                </c:pt>
                <c:pt idx="4">
                  <c:v>62.5</c:v>
                </c:pt>
                <c:pt idx="5">
                  <c:v>62.3</c:v>
                </c:pt>
                <c:pt idx="6">
                  <c:v>62.74</c:v>
                </c:pt>
                <c:pt idx="7">
                  <c:v>62.96</c:v>
                </c:pt>
                <c:pt idx="8">
                  <c:v>63.47</c:v>
                </c:pt>
                <c:pt idx="9">
                  <c:v>63.68</c:v>
                </c:pt>
                <c:pt idx="10">
                  <c:v>64.27</c:v>
                </c:pt>
                <c:pt idx="11">
                  <c:v>65.78</c:v>
                </c:pt>
                <c:pt idx="12">
                  <c:v>65.13</c:v>
                </c:pt>
                <c:pt idx="13">
                  <c:v>64.650000000000006</c:v>
                </c:pt>
                <c:pt idx="14">
                  <c:v>63.58</c:v>
                </c:pt>
                <c:pt idx="15">
                  <c:v>63.17</c:v>
                </c:pt>
                <c:pt idx="16">
                  <c:v>63.68</c:v>
                </c:pt>
                <c:pt idx="17">
                  <c:v>63.64</c:v>
                </c:pt>
                <c:pt idx="18">
                  <c:v>63.43</c:v>
                </c:pt>
                <c:pt idx="19" formatCode="General">
                  <c:v>63.34</c:v>
                </c:pt>
                <c:pt idx="20" formatCode="General">
                  <c:v>64.06</c:v>
                </c:pt>
                <c:pt idx="21" formatCode="General">
                  <c:v>64</c:v>
                </c:pt>
                <c:pt idx="22" formatCode="General">
                  <c:v>64.33</c:v>
                </c:pt>
                <c:pt idx="23" formatCode="General">
                  <c:v>64.44</c:v>
                </c:pt>
                <c:pt idx="24" formatCode="General">
                  <c:v>64.53</c:v>
                </c:pt>
                <c:pt idx="25" formatCode="General">
                  <c:v>64.52</c:v>
                </c:pt>
                <c:pt idx="26" formatCode="General">
                  <c:v>64.62</c:v>
                </c:pt>
                <c:pt idx="27" formatCode="General">
                  <c:v>64.62</c:v>
                </c:pt>
                <c:pt idx="28" formatCode="General">
                  <c:v>64.489999999999995</c:v>
                </c:pt>
                <c:pt idx="29" formatCode="General">
                  <c:v>64.36</c:v>
                </c:pt>
                <c:pt idx="30" formatCode="General">
                  <c:v>64.62</c:v>
                </c:pt>
                <c:pt idx="31" formatCode="General">
                  <c:v>64.62</c:v>
                </c:pt>
                <c:pt idx="32" formatCode="General">
                  <c:v>64.23</c:v>
                </c:pt>
                <c:pt idx="33" formatCode="General">
                  <c:v>63.98</c:v>
                </c:pt>
                <c:pt idx="34" formatCode="General">
                  <c:v>64</c:v>
                </c:pt>
                <c:pt idx="35" formatCode="General">
                  <c:v>64.010000000000005</c:v>
                </c:pt>
                <c:pt idx="36" formatCode="General">
                  <c:v>64.27</c:v>
                </c:pt>
                <c:pt idx="37" formatCode="General">
                  <c:v>64.349999999999994</c:v>
                </c:pt>
                <c:pt idx="38" formatCode="General">
                  <c:v>64.67</c:v>
                </c:pt>
                <c:pt idx="39" formatCode="General">
                  <c:v>64.69</c:v>
                </c:pt>
                <c:pt idx="40" formatCode="General">
                  <c:v>64.73</c:v>
                </c:pt>
                <c:pt idx="41" formatCode="General">
                  <c:v>64.709999999999994</c:v>
                </c:pt>
                <c:pt idx="42" formatCode="General">
                  <c:v>64.709999999999994</c:v>
                </c:pt>
                <c:pt idx="43" formatCode="General">
                  <c:v>64.41</c:v>
                </c:pt>
                <c:pt idx="44" formatCode="General">
                  <c:v>64.58</c:v>
                </c:pt>
                <c:pt idx="45" formatCode="General">
                  <c:v>64.64</c:v>
                </c:pt>
                <c:pt idx="46" formatCode="General">
                  <c:v>64.87</c:v>
                </c:pt>
                <c:pt idx="47" formatCode="General">
                  <c:v>64.930000000000007</c:v>
                </c:pt>
                <c:pt idx="48" formatCode="General">
                  <c:v>64.209999999999994</c:v>
                </c:pt>
                <c:pt idx="49" formatCode="General">
                  <c:v>65.03</c:v>
                </c:pt>
                <c:pt idx="50" formatCode="General">
                  <c:v>64.87</c:v>
                </c:pt>
                <c:pt idx="51" formatCode="General">
                  <c:v>64.98</c:v>
                </c:pt>
                <c:pt idx="52" formatCode="General">
                  <c:v>65.099999999999994</c:v>
                </c:pt>
                <c:pt idx="53" formatCode="General">
                  <c:v>65.290000000000006</c:v>
                </c:pt>
                <c:pt idx="54" formatCode="General">
                  <c:v>65.47</c:v>
                </c:pt>
                <c:pt idx="55" formatCode="General">
                  <c:v>65.709999999999994</c:v>
                </c:pt>
                <c:pt idx="56" formatCode="General">
                  <c:v>65.86</c:v>
                </c:pt>
                <c:pt idx="57" formatCode="General">
                  <c:v>65.55</c:v>
                </c:pt>
                <c:pt idx="58" formatCode="General">
                  <c:v>65.73</c:v>
                </c:pt>
                <c:pt idx="59" formatCode="General">
                  <c:v>65.56</c:v>
                </c:pt>
                <c:pt idx="60" formatCode="General">
                  <c:v>65.73</c:v>
                </c:pt>
                <c:pt idx="61" formatCode="General">
                  <c:v>65.680000000000007</c:v>
                </c:pt>
                <c:pt idx="62" formatCode="General">
                  <c:v>65.53</c:v>
                </c:pt>
                <c:pt idx="63" formatCode="General">
                  <c:v>65.48</c:v>
                </c:pt>
                <c:pt idx="64" formatCode="General">
                  <c:v>65.23</c:v>
                </c:pt>
                <c:pt idx="65" formatCode="General">
                  <c:v>65.290000000000006</c:v>
                </c:pt>
                <c:pt idx="66" formatCode="General">
                  <c:v>64.95</c:v>
                </c:pt>
                <c:pt idx="67" formatCode="General">
                  <c:v>65.48</c:v>
                </c:pt>
                <c:pt idx="68" formatCode="General">
                  <c:v>65.39</c:v>
                </c:pt>
                <c:pt idx="69" formatCode="General">
                  <c:v>65.040000000000006</c:v>
                </c:pt>
              </c:numCache>
            </c:numRef>
          </c:xVal>
          <c:yVal>
            <c:numRef>
              <c:f>'Stock Portfolio'!$X$4:$X$73</c:f>
              <c:numCache>
                <c:formatCode>#,##0.00</c:formatCode>
                <c:ptCount val="70"/>
                <c:pt idx="0">
                  <c:v>19891</c:v>
                </c:pt>
                <c:pt idx="1">
                  <c:v>19885.73</c:v>
                </c:pt>
                <c:pt idx="2">
                  <c:v>19826.77</c:v>
                </c:pt>
                <c:pt idx="3">
                  <c:v>19804.72</c:v>
                </c:pt>
                <c:pt idx="4">
                  <c:v>19804.72</c:v>
                </c:pt>
                <c:pt idx="5">
                  <c:v>19732.400000000001</c:v>
                </c:pt>
                <c:pt idx="6">
                  <c:v>19827.25</c:v>
                </c:pt>
                <c:pt idx="7">
                  <c:v>19799.849999999999</c:v>
                </c:pt>
                <c:pt idx="8">
                  <c:v>20076.25</c:v>
                </c:pt>
                <c:pt idx="9">
                  <c:v>20068.509999999998</c:v>
                </c:pt>
                <c:pt idx="10">
                  <c:v>20100.91</c:v>
                </c:pt>
                <c:pt idx="11">
                  <c:v>20093.78</c:v>
                </c:pt>
                <c:pt idx="12">
                  <c:v>19971.13</c:v>
                </c:pt>
                <c:pt idx="13">
                  <c:v>19864.09</c:v>
                </c:pt>
                <c:pt idx="14">
                  <c:v>19890.939999999999</c:v>
                </c:pt>
                <c:pt idx="15">
                  <c:v>19884.91</c:v>
                </c:pt>
                <c:pt idx="16">
                  <c:v>20071.46</c:v>
                </c:pt>
                <c:pt idx="17">
                  <c:v>20052.419999999998</c:v>
                </c:pt>
                <c:pt idx="18">
                  <c:v>20090.29</c:v>
                </c:pt>
                <c:pt idx="19">
                  <c:v>20054.34</c:v>
                </c:pt>
                <c:pt idx="20">
                  <c:v>20172.400000000001</c:v>
                </c:pt>
                <c:pt idx="21">
                  <c:v>20269.37</c:v>
                </c:pt>
                <c:pt idx="22">
                  <c:v>20412.16</c:v>
                </c:pt>
                <c:pt idx="23">
                  <c:v>20546.34</c:v>
                </c:pt>
                <c:pt idx="24">
                  <c:v>20611.86</c:v>
                </c:pt>
                <c:pt idx="25">
                  <c:v>20619.77</c:v>
                </c:pt>
                <c:pt idx="26">
                  <c:v>20619.77</c:v>
                </c:pt>
                <c:pt idx="27">
                  <c:v>20624.05</c:v>
                </c:pt>
                <c:pt idx="28">
                  <c:v>20743</c:v>
                </c:pt>
                <c:pt idx="29">
                  <c:v>20775.599999999999</c:v>
                </c:pt>
                <c:pt idx="30">
                  <c:v>20810.32</c:v>
                </c:pt>
                <c:pt idx="31">
                  <c:v>20821.759999999998</c:v>
                </c:pt>
                <c:pt idx="32">
                  <c:v>20837.439999999999</c:v>
                </c:pt>
                <c:pt idx="33">
                  <c:v>20812.240000000002</c:v>
                </c:pt>
                <c:pt idx="34">
                  <c:v>20934.78</c:v>
                </c:pt>
                <c:pt idx="35">
                  <c:v>21002.97</c:v>
                </c:pt>
                <c:pt idx="36">
                  <c:v>21003.34</c:v>
                </c:pt>
                <c:pt idx="37">
                  <c:v>20934.84</c:v>
                </c:pt>
                <c:pt idx="38">
                  <c:v>20912.46</c:v>
                </c:pt>
                <c:pt idx="39">
                  <c:v>20873.29</c:v>
                </c:pt>
                <c:pt idx="40">
                  <c:v>20858.189999999999</c:v>
                </c:pt>
                <c:pt idx="41">
                  <c:v>20873.34</c:v>
                </c:pt>
                <c:pt idx="42">
                  <c:v>20881.48</c:v>
                </c:pt>
                <c:pt idx="43">
                  <c:v>20837.37</c:v>
                </c:pt>
                <c:pt idx="44">
                  <c:v>20883.830000000002</c:v>
                </c:pt>
                <c:pt idx="45">
                  <c:v>20934.55</c:v>
                </c:pt>
                <c:pt idx="46">
                  <c:v>20914.62</c:v>
                </c:pt>
                <c:pt idx="47">
                  <c:v>20905.86</c:v>
                </c:pt>
                <c:pt idx="48">
                  <c:v>20668.009999999998</c:v>
                </c:pt>
                <c:pt idx="49">
                  <c:v>20661.3</c:v>
                </c:pt>
                <c:pt idx="50">
                  <c:v>20656.580000000002</c:v>
                </c:pt>
                <c:pt idx="51">
                  <c:v>20656.580000000002</c:v>
                </c:pt>
                <c:pt idx="52">
                  <c:v>20550.98</c:v>
                </c:pt>
                <c:pt idx="53">
                  <c:v>20701.5</c:v>
                </c:pt>
                <c:pt idx="54">
                  <c:v>20659.32</c:v>
                </c:pt>
                <c:pt idx="55">
                  <c:v>20728.490000000002</c:v>
                </c:pt>
                <c:pt idx="56">
                  <c:v>20663.22</c:v>
                </c:pt>
                <c:pt idx="57">
                  <c:v>20650.21</c:v>
                </c:pt>
                <c:pt idx="58">
                  <c:v>20689.240000000002</c:v>
                </c:pt>
                <c:pt idx="59">
                  <c:v>20648.150000000001</c:v>
                </c:pt>
                <c:pt idx="60">
                  <c:v>20662.95</c:v>
                </c:pt>
                <c:pt idx="61">
                  <c:v>20656.099999999999</c:v>
                </c:pt>
                <c:pt idx="62">
                  <c:v>20658.02</c:v>
                </c:pt>
                <c:pt idx="63">
                  <c:v>20651.3</c:v>
                </c:pt>
                <c:pt idx="64">
                  <c:v>20591.86</c:v>
                </c:pt>
                <c:pt idx="65">
                  <c:v>20561.689999999999</c:v>
                </c:pt>
                <c:pt idx="66">
                  <c:v>20453.25</c:v>
                </c:pt>
                <c:pt idx="67">
                  <c:v>20636.919999999998</c:v>
                </c:pt>
                <c:pt idx="68">
                  <c:v>20523.28</c:v>
                </c:pt>
                <c:pt idx="69">
                  <c:v>20404.490000000002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1A-490E-B597-A778CCFA6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2947184"/>
        <c:axId val="-2122943808"/>
      </c:scatterChart>
      <c:valAx>
        <c:axId val="-212294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2943808"/>
        <c:crosses val="autoZero"/>
        <c:crossBetween val="midCat"/>
      </c:valAx>
      <c:valAx>
        <c:axId val="-212294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2947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NKE/DOW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'Stock Portfolio'!$O$3:$O$72</c:f>
              <c:numCache>
                <c:formatCode>"$"#,##0.00</c:formatCode>
                <c:ptCount val="70"/>
                <c:pt idx="0">
                  <c:v>52.67</c:v>
                </c:pt>
                <c:pt idx="1">
                  <c:v>52.58</c:v>
                </c:pt>
                <c:pt idx="2">
                  <c:v>52.92</c:v>
                </c:pt>
                <c:pt idx="3">
                  <c:v>53.65</c:v>
                </c:pt>
                <c:pt idx="4">
                  <c:v>53.27</c:v>
                </c:pt>
                <c:pt idx="5">
                  <c:v>52.93</c:v>
                </c:pt>
                <c:pt idx="6">
                  <c:v>53.2</c:v>
                </c:pt>
                <c:pt idx="7">
                  <c:v>53.24</c:v>
                </c:pt>
                <c:pt idx="8">
                  <c:v>53.58</c:v>
                </c:pt>
                <c:pt idx="9">
                  <c:v>53.86</c:v>
                </c:pt>
                <c:pt idx="10">
                  <c:v>53.65</c:v>
                </c:pt>
                <c:pt idx="11">
                  <c:v>53.19</c:v>
                </c:pt>
                <c:pt idx="12">
                  <c:v>53.08</c:v>
                </c:pt>
                <c:pt idx="13">
                  <c:v>52.9</c:v>
                </c:pt>
                <c:pt idx="14">
                  <c:v>52.03</c:v>
                </c:pt>
                <c:pt idx="15">
                  <c:v>52.8</c:v>
                </c:pt>
                <c:pt idx="16">
                  <c:v>52.36</c:v>
                </c:pt>
                <c:pt idx="17">
                  <c:v>52.8</c:v>
                </c:pt>
                <c:pt idx="18">
                  <c:v>52.81</c:v>
                </c:pt>
                <c:pt idx="19">
                  <c:v>53.88</c:v>
                </c:pt>
                <c:pt idx="20" formatCode="General">
                  <c:v>55.31</c:v>
                </c:pt>
                <c:pt idx="21" formatCode="General">
                  <c:v>56.22</c:v>
                </c:pt>
                <c:pt idx="22" formatCode="General">
                  <c:v>56.09</c:v>
                </c:pt>
                <c:pt idx="23" formatCode="General">
                  <c:v>56.43</c:v>
                </c:pt>
                <c:pt idx="24" formatCode="General">
                  <c:v>56.64</c:v>
                </c:pt>
                <c:pt idx="25" formatCode="General">
                  <c:v>56.29</c:v>
                </c:pt>
                <c:pt idx="26" formatCode="General">
                  <c:v>56.29</c:v>
                </c:pt>
                <c:pt idx="27" formatCode="General">
                  <c:v>56.75</c:v>
                </c:pt>
                <c:pt idx="28" formatCode="General">
                  <c:v>57.36</c:v>
                </c:pt>
                <c:pt idx="29" formatCode="General">
                  <c:v>58.24</c:v>
                </c:pt>
                <c:pt idx="30" formatCode="General">
                  <c:v>57.39</c:v>
                </c:pt>
                <c:pt idx="31" formatCode="General">
                  <c:v>57.86</c:v>
                </c:pt>
                <c:pt idx="32" formatCode="General">
                  <c:v>57.96</c:v>
                </c:pt>
                <c:pt idx="33" formatCode="General">
                  <c:v>57.16</c:v>
                </c:pt>
                <c:pt idx="34" formatCode="General">
                  <c:v>57.55</c:v>
                </c:pt>
                <c:pt idx="35" formatCode="General">
                  <c:v>57.8</c:v>
                </c:pt>
                <c:pt idx="36" formatCode="General">
                  <c:v>57.79</c:v>
                </c:pt>
                <c:pt idx="37" formatCode="General">
                  <c:v>57.35</c:v>
                </c:pt>
                <c:pt idx="38" formatCode="General">
                  <c:v>57.2</c:v>
                </c:pt>
                <c:pt idx="39" formatCode="General">
                  <c:v>56.55</c:v>
                </c:pt>
                <c:pt idx="40" formatCode="General">
                  <c:v>56.36</c:v>
                </c:pt>
                <c:pt idx="41" formatCode="General">
                  <c:v>56.47</c:v>
                </c:pt>
                <c:pt idx="42" formatCode="General">
                  <c:v>56.67</c:v>
                </c:pt>
                <c:pt idx="43" formatCode="General">
                  <c:v>57.28</c:v>
                </c:pt>
                <c:pt idx="44" formatCode="General">
                  <c:v>57.59</c:v>
                </c:pt>
                <c:pt idx="45" formatCode="General">
                  <c:v>57.6</c:v>
                </c:pt>
                <c:pt idx="46" formatCode="General">
                  <c:v>57.8</c:v>
                </c:pt>
                <c:pt idx="47" formatCode="General">
                  <c:v>58.68</c:v>
                </c:pt>
                <c:pt idx="48" formatCode="General">
                  <c:v>58.01</c:v>
                </c:pt>
                <c:pt idx="49" formatCode="General">
                  <c:v>53.82</c:v>
                </c:pt>
                <c:pt idx="50" formatCode="General">
                  <c:v>55.37</c:v>
                </c:pt>
                <c:pt idx="51" formatCode="General">
                  <c:v>56.36</c:v>
                </c:pt>
                <c:pt idx="52" formatCode="General">
                  <c:v>55.93</c:v>
                </c:pt>
                <c:pt idx="53" formatCode="General">
                  <c:v>56.62</c:v>
                </c:pt>
                <c:pt idx="54" formatCode="General">
                  <c:v>56.68</c:v>
                </c:pt>
                <c:pt idx="55" formatCode="General">
                  <c:v>56.04</c:v>
                </c:pt>
                <c:pt idx="56" formatCode="General">
                  <c:v>55.73</c:v>
                </c:pt>
                <c:pt idx="57" formatCode="General">
                  <c:v>55.65</c:v>
                </c:pt>
                <c:pt idx="58" formatCode="General">
                  <c:v>55.04</c:v>
                </c:pt>
                <c:pt idx="59" formatCode="General">
                  <c:v>54.98</c:v>
                </c:pt>
                <c:pt idx="60" formatCode="General">
                  <c:v>55.14</c:v>
                </c:pt>
                <c:pt idx="61" formatCode="General">
                  <c:v>55.11</c:v>
                </c:pt>
                <c:pt idx="62" formatCode="General">
                  <c:v>54.9</c:v>
                </c:pt>
                <c:pt idx="63" formatCode="General">
                  <c:v>54.92</c:v>
                </c:pt>
                <c:pt idx="64" formatCode="General">
                  <c:v>55.57</c:v>
                </c:pt>
                <c:pt idx="65" formatCode="General">
                  <c:v>55.41</c:v>
                </c:pt>
                <c:pt idx="66" formatCode="General">
                  <c:v>55.34</c:v>
                </c:pt>
                <c:pt idx="67" formatCode="General">
                  <c:v>56.24</c:v>
                </c:pt>
                <c:pt idx="68" formatCode="General">
                  <c:v>56.11</c:v>
                </c:pt>
                <c:pt idx="69" formatCode="General">
                  <c:v>55.86</c:v>
                </c:pt>
              </c:numCache>
            </c:numRef>
          </c:xVal>
          <c:yVal>
            <c:numRef>
              <c:f>'Stock Portfolio'!$X$4:$X$73</c:f>
              <c:numCache>
                <c:formatCode>#,##0.00</c:formatCode>
                <c:ptCount val="70"/>
                <c:pt idx="0">
                  <c:v>19891</c:v>
                </c:pt>
                <c:pt idx="1">
                  <c:v>19885.73</c:v>
                </c:pt>
                <c:pt idx="2">
                  <c:v>19826.77</c:v>
                </c:pt>
                <c:pt idx="3">
                  <c:v>19804.72</c:v>
                </c:pt>
                <c:pt idx="4">
                  <c:v>19804.72</c:v>
                </c:pt>
                <c:pt idx="5">
                  <c:v>19732.400000000001</c:v>
                </c:pt>
                <c:pt idx="6">
                  <c:v>19827.25</c:v>
                </c:pt>
                <c:pt idx="7">
                  <c:v>19799.849999999999</c:v>
                </c:pt>
                <c:pt idx="8">
                  <c:v>20076.25</c:v>
                </c:pt>
                <c:pt idx="9">
                  <c:v>20068.509999999998</c:v>
                </c:pt>
                <c:pt idx="10">
                  <c:v>20100.91</c:v>
                </c:pt>
                <c:pt idx="11">
                  <c:v>20093.78</c:v>
                </c:pt>
                <c:pt idx="12">
                  <c:v>19971.13</c:v>
                </c:pt>
                <c:pt idx="13">
                  <c:v>19864.09</c:v>
                </c:pt>
                <c:pt idx="14">
                  <c:v>19890.939999999999</c:v>
                </c:pt>
                <c:pt idx="15">
                  <c:v>19884.91</c:v>
                </c:pt>
                <c:pt idx="16">
                  <c:v>20071.46</c:v>
                </c:pt>
                <c:pt idx="17">
                  <c:v>20052.419999999998</c:v>
                </c:pt>
                <c:pt idx="18">
                  <c:v>20090.29</c:v>
                </c:pt>
                <c:pt idx="19">
                  <c:v>20054.34</c:v>
                </c:pt>
                <c:pt idx="20">
                  <c:v>20172.400000000001</c:v>
                </c:pt>
                <c:pt idx="21">
                  <c:v>20269.37</c:v>
                </c:pt>
                <c:pt idx="22">
                  <c:v>20412.16</c:v>
                </c:pt>
                <c:pt idx="23">
                  <c:v>20546.34</c:v>
                </c:pt>
                <c:pt idx="24">
                  <c:v>20611.86</c:v>
                </c:pt>
                <c:pt idx="25">
                  <c:v>20619.77</c:v>
                </c:pt>
                <c:pt idx="26">
                  <c:v>20619.77</c:v>
                </c:pt>
                <c:pt idx="27">
                  <c:v>20624.05</c:v>
                </c:pt>
                <c:pt idx="28">
                  <c:v>20743</c:v>
                </c:pt>
                <c:pt idx="29">
                  <c:v>20775.599999999999</c:v>
                </c:pt>
                <c:pt idx="30">
                  <c:v>20810.32</c:v>
                </c:pt>
                <c:pt idx="31">
                  <c:v>20821.759999999998</c:v>
                </c:pt>
                <c:pt idx="32">
                  <c:v>20837.439999999999</c:v>
                </c:pt>
                <c:pt idx="33">
                  <c:v>20812.240000000002</c:v>
                </c:pt>
                <c:pt idx="34">
                  <c:v>20934.78</c:v>
                </c:pt>
                <c:pt idx="35">
                  <c:v>21002.97</c:v>
                </c:pt>
                <c:pt idx="36">
                  <c:v>21003.34</c:v>
                </c:pt>
                <c:pt idx="37">
                  <c:v>20934.84</c:v>
                </c:pt>
                <c:pt idx="38">
                  <c:v>20912.46</c:v>
                </c:pt>
                <c:pt idx="39">
                  <c:v>20873.29</c:v>
                </c:pt>
                <c:pt idx="40">
                  <c:v>20858.189999999999</c:v>
                </c:pt>
                <c:pt idx="41">
                  <c:v>20873.34</c:v>
                </c:pt>
                <c:pt idx="42">
                  <c:v>20881.48</c:v>
                </c:pt>
                <c:pt idx="43">
                  <c:v>20837.37</c:v>
                </c:pt>
                <c:pt idx="44">
                  <c:v>20883.830000000002</c:v>
                </c:pt>
                <c:pt idx="45">
                  <c:v>20934.55</c:v>
                </c:pt>
                <c:pt idx="46">
                  <c:v>20914.62</c:v>
                </c:pt>
                <c:pt idx="47">
                  <c:v>20905.86</c:v>
                </c:pt>
                <c:pt idx="48">
                  <c:v>20668.009999999998</c:v>
                </c:pt>
                <c:pt idx="49">
                  <c:v>20661.3</c:v>
                </c:pt>
                <c:pt idx="50">
                  <c:v>20656.580000000002</c:v>
                </c:pt>
                <c:pt idx="51">
                  <c:v>20656.580000000002</c:v>
                </c:pt>
                <c:pt idx="52">
                  <c:v>20550.98</c:v>
                </c:pt>
                <c:pt idx="53">
                  <c:v>20701.5</c:v>
                </c:pt>
                <c:pt idx="54">
                  <c:v>20659.32</c:v>
                </c:pt>
                <c:pt idx="55">
                  <c:v>20728.490000000002</c:v>
                </c:pt>
                <c:pt idx="56">
                  <c:v>20663.22</c:v>
                </c:pt>
                <c:pt idx="57">
                  <c:v>20650.21</c:v>
                </c:pt>
                <c:pt idx="58">
                  <c:v>20689.240000000002</c:v>
                </c:pt>
                <c:pt idx="59">
                  <c:v>20648.150000000001</c:v>
                </c:pt>
                <c:pt idx="60">
                  <c:v>20662.95</c:v>
                </c:pt>
                <c:pt idx="61">
                  <c:v>20656.099999999999</c:v>
                </c:pt>
                <c:pt idx="62">
                  <c:v>20658.02</c:v>
                </c:pt>
                <c:pt idx="63">
                  <c:v>20651.3</c:v>
                </c:pt>
                <c:pt idx="64">
                  <c:v>20591.86</c:v>
                </c:pt>
                <c:pt idx="65">
                  <c:v>20561.689999999999</c:v>
                </c:pt>
                <c:pt idx="66">
                  <c:v>20453.25</c:v>
                </c:pt>
                <c:pt idx="67">
                  <c:v>20636.919999999998</c:v>
                </c:pt>
                <c:pt idx="68">
                  <c:v>20523.28</c:v>
                </c:pt>
                <c:pt idx="69">
                  <c:v>20404.490000000002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CD-46C5-B741-47E63F7CF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9328800"/>
        <c:axId val="-2119325424"/>
      </c:scatterChart>
      <c:valAx>
        <c:axId val="-2119328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9325424"/>
        <c:crosses val="autoZero"/>
        <c:crossBetween val="midCat"/>
      </c:valAx>
      <c:valAx>
        <c:axId val="-211932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9328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GOOG/DOW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'Stock Portfolio'!$S$3:$S$72</c:f>
              <c:numCache>
                <c:formatCode>"$"#,##0.00</c:formatCode>
                <c:ptCount val="70"/>
                <c:pt idx="0">
                  <c:v>806.36</c:v>
                </c:pt>
                <c:pt idx="1">
                  <c:v>807.45</c:v>
                </c:pt>
                <c:pt idx="2">
                  <c:v>807.88</c:v>
                </c:pt>
                <c:pt idx="3">
                  <c:v>804.61</c:v>
                </c:pt>
                <c:pt idx="4">
                  <c:v>806.07</c:v>
                </c:pt>
                <c:pt idx="5">
                  <c:v>802.17</c:v>
                </c:pt>
                <c:pt idx="6">
                  <c:v>805.02</c:v>
                </c:pt>
                <c:pt idx="7">
                  <c:v>819.13</c:v>
                </c:pt>
                <c:pt idx="8">
                  <c:v>819.33</c:v>
                </c:pt>
                <c:pt idx="9">
                  <c:v>835.37</c:v>
                </c:pt>
                <c:pt idx="10">
                  <c:v>832.15</c:v>
                </c:pt>
                <c:pt idx="11">
                  <c:v>823.31</c:v>
                </c:pt>
                <c:pt idx="12">
                  <c:v>802.32</c:v>
                </c:pt>
                <c:pt idx="13">
                  <c:v>796.79</c:v>
                </c:pt>
                <c:pt idx="14">
                  <c:v>795.69</c:v>
                </c:pt>
                <c:pt idx="15">
                  <c:v>798.53</c:v>
                </c:pt>
                <c:pt idx="16">
                  <c:v>801.49</c:v>
                </c:pt>
                <c:pt idx="17">
                  <c:v>801.34</c:v>
                </c:pt>
                <c:pt idx="18">
                  <c:v>806.97</c:v>
                </c:pt>
                <c:pt idx="19" formatCode="General">
                  <c:v>808.38</c:v>
                </c:pt>
                <c:pt idx="20" formatCode="General">
                  <c:v>809.56</c:v>
                </c:pt>
                <c:pt idx="21" formatCode="General">
                  <c:v>813.67</c:v>
                </c:pt>
                <c:pt idx="22" formatCode="General">
                  <c:v>819.24</c:v>
                </c:pt>
                <c:pt idx="23" formatCode="General">
                  <c:v>819.03</c:v>
                </c:pt>
                <c:pt idx="24" formatCode="General">
                  <c:v>818.98</c:v>
                </c:pt>
                <c:pt idx="25" formatCode="General">
                  <c:v>824.16</c:v>
                </c:pt>
                <c:pt idx="26" formatCode="General">
                  <c:v>828.07</c:v>
                </c:pt>
                <c:pt idx="27" formatCode="General">
                  <c:v>828.07</c:v>
                </c:pt>
                <c:pt idx="28" formatCode="General">
                  <c:v>831.66</c:v>
                </c:pt>
                <c:pt idx="29" formatCode="General">
                  <c:v>830.76</c:v>
                </c:pt>
                <c:pt idx="30" formatCode="General">
                  <c:v>831.33</c:v>
                </c:pt>
                <c:pt idx="31" formatCode="General">
                  <c:v>828.64</c:v>
                </c:pt>
                <c:pt idx="32" formatCode="General">
                  <c:v>829.28</c:v>
                </c:pt>
                <c:pt idx="33" formatCode="General">
                  <c:v>823.21</c:v>
                </c:pt>
                <c:pt idx="34" formatCode="General">
                  <c:v>827.45</c:v>
                </c:pt>
                <c:pt idx="35" formatCode="General">
                  <c:v>830.36</c:v>
                </c:pt>
                <c:pt idx="36" formatCode="General">
                  <c:v>832.76</c:v>
                </c:pt>
                <c:pt idx="37" formatCode="General">
                  <c:v>834.34</c:v>
                </c:pt>
                <c:pt idx="38" formatCode="General">
                  <c:v>834.79</c:v>
                </c:pt>
                <c:pt idx="39" formatCode="General">
                  <c:v>835.46</c:v>
                </c:pt>
                <c:pt idx="40" formatCode="General">
                  <c:v>838.68</c:v>
                </c:pt>
                <c:pt idx="41" formatCode="General">
                  <c:v>839.48</c:v>
                </c:pt>
                <c:pt idx="42" formatCode="General">
                  <c:v>845.54</c:v>
                </c:pt>
                <c:pt idx="43" formatCode="General">
                  <c:v>845.62</c:v>
                </c:pt>
                <c:pt idx="44" formatCode="General">
                  <c:v>847.35</c:v>
                </c:pt>
                <c:pt idx="45" formatCode="General">
                  <c:v>848.78</c:v>
                </c:pt>
                <c:pt idx="46" formatCode="General">
                  <c:v>852.18</c:v>
                </c:pt>
                <c:pt idx="47" formatCode="General">
                  <c:v>848.4</c:v>
                </c:pt>
                <c:pt idx="48" formatCode="General">
                  <c:v>830.46</c:v>
                </c:pt>
                <c:pt idx="49" formatCode="General">
                  <c:v>829.59</c:v>
                </c:pt>
                <c:pt idx="50" formatCode="General">
                  <c:v>817.58</c:v>
                </c:pt>
                <c:pt idx="51" formatCode="General">
                  <c:v>814.43</c:v>
                </c:pt>
                <c:pt idx="52" formatCode="General">
                  <c:v>819.51</c:v>
                </c:pt>
                <c:pt idx="53" formatCode="General">
                  <c:v>820.92</c:v>
                </c:pt>
                <c:pt idx="54" formatCode="General">
                  <c:v>831.41</c:v>
                </c:pt>
                <c:pt idx="55" formatCode="General">
                  <c:v>831.5</c:v>
                </c:pt>
                <c:pt idx="56" formatCode="General">
                  <c:v>829.56</c:v>
                </c:pt>
                <c:pt idx="57" formatCode="General">
                  <c:v>838.55</c:v>
                </c:pt>
                <c:pt idx="58" formatCode="General">
                  <c:v>834.57</c:v>
                </c:pt>
                <c:pt idx="59" formatCode="General">
                  <c:v>831.41</c:v>
                </c:pt>
                <c:pt idx="60" formatCode="General">
                  <c:v>827.88</c:v>
                </c:pt>
                <c:pt idx="61" formatCode="General">
                  <c:v>824.67</c:v>
                </c:pt>
                <c:pt idx="62" formatCode="General">
                  <c:v>824.73</c:v>
                </c:pt>
                <c:pt idx="63" formatCode="General">
                  <c:v>823.35</c:v>
                </c:pt>
                <c:pt idx="64" formatCode="General">
                  <c:v>824.32</c:v>
                </c:pt>
                <c:pt idx="65" formatCode="General">
                  <c:v>822.14</c:v>
                </c:pt>
                <c:pt idx="66" formatCode="General">
                  <c:v>823.56</c:v>
                </c:pt>
                <c:pt idx="67" formatCode="General">
                  <c:v>837.17</c:v>
                </c:pt>
                <c:pt idx="68" formatCode="General">
                  <c:v>836.82</c:v>
                </c:pt>
                <c:pt idx="69" formatCode="General">
                  <c:v>838.21</c:v>
                </c:pt>
              </c:numCache>
            </c:numRef>
          </c:xVal>
          <c:yVal>
            <c:numRef>
              <c:f>'Stock Portfolio'!$X$4:$X$73</c:f>
              <c:numCache>
                <c:formatCode>#,##0.00</c:formatCode>
                <c:ptCount val="70"/>
                <c:pt idx="0">
                  <c:v>19891</c:v>
                </c:pt>
                <c:pt idx="1">
                  <c:v>19885.73</c:v>
                </c:pt>
                <c:pt idx="2">
                  <c:v>19826.77</c:v>
                </c:pt>
                <c:pt idx="3">
                  <c:v>19804.72</c:v>
                </c:pt>
                <c:pt idx="4">
                  <c:v>19804.72</c:v>
                </c:pt>
                <c:pt idx="5">
                  <c:v>19732.400000000001</c:v>
                </c:pt>
                <c:pt idx="6">
                  <c:v>19827.25</c:v>
                </c:pt>
                <c:pt idx="7">
                  <c:v>19799.849999999999</c:v>
                </c:pt>
                <c:pt idx="8">
                  <c:v>20076.25</c:v>
                </c:pt>
                <c:pt idx="9">
                  <c:v>20068.509999999998</c:v>
                </c:pt>
                <c:pt idx="10">
                  <c:v>20100.91</c:v>
                </c:pt>
                <c:pt idx="11">
                  <c:v>20093.78</c:v>
                </c:pt>
                <c:pt idx="12">
                  <c:v>19971.13</c:v>
                </c:pt>
                <c:pt idx="13">
                  <c:v>19864.09</c:v>
                </c:pt>
                <c:pt idx="14">
                  <c:v>19890.939999999999</c:v>
                </c:pt>
                <c:pt idx="15">
                  <c:v>19884.91</c:v>
                </c:pt>
                <c:pt idx="16">
                  <c:v>20071.46</c:v>
                </c:pt>
                <c:pt idx="17">
                  <c:v>20052.419999999998</c:v>
                </c:pt>
                <c:pt idx="18">
                  <c:v>20090.29</c:v>
                </c:pt>
                <c:pt idx="19">
                  <c:v>20054.34</c:v>
                </c:pt>
                <c:pt idx="20">
                  <c:v>20172.400000000001</c:v>
                </c:pt>
                <c:pt idx="21">
                  <c:v>20269.37</c:v>
                </c:pt>
                <c:pt idx="22">
                  <c:v>20412.16</c:v>
                </c:pt>
                <c:pt idx="23">
                  <c:v>20546.34</c:v>
                </c:pt>
                <c:pt idx="24">
                  <c:v>20611.86</c:v>
                </c:pt>
                <c:pt idx="25">
                  <c:v>20619.77</c:v>
                </c:pt>
                <c:pt idx="26">
                  <c:v>20619.77</c:v>
                </c:pt>
                <c:pt idx="27">
                  <c:v>20624.05</c:v>
                </c:pt>
                <c:pt idx="28">
                  <c:v>20743</c:v>
                </c:pt>
                <c:pt idx="29">
                  <c:v>20775.599999999999</c:v>
                </c:pt>
                <c:pt idx="30">
                  <c:v>20810.32</c:v>
                </c:pt>
                <c:pt idx="31">
                  <c:v>20821.759999999998</c:v>
                </c:pt>
                <c:pt idx="32">
                  <c:v>20837.439999999999</c:v>
                </c:pt>
                <c:pt idx="33">
                  <c:v>20812.240000000002</c:v>
                </c:pt>
                <c:pt idx="34">
                  <c:v>20934.78</c:v>
                </c:pt>
                <c:pt idx="35">
                  <c:v>21002.97</c:v>
                </c:pt>
                <c:pt idx="36">
                  <c:v>21003.34</c:v>
                </c:pt>
                <c:pt idx="37">
                  <c:v>20934.84</c:v>
                </c:pt>
                <c:pt idx="38">
                  <c:v>20912.46</c:v>
                </c:pt>
                <c:pt idx="39">
                  <c:v>20873.29</c:v>
                </c:pt>
                <c:pt idx="40">
                  <c:v>20858.189999999999</c:v>
                </c:pt>
                <c:pt idx="41">
                  <c:v>20873.34</c:v>
                </c:pt>
                <c:pt idx="42">
                  <c:v>20881.48</c:v>
                </c:pt>
                <c:pt idx="43">
                  <c:v>20837.37</c:v>
                </c:pt>
                <c:pt idx="44">
                  <c:v>20883.830000000002</c:v>
                </c:pt>
                <c:pt idx="45">
                  <c:v>20934.55</c:v>
                </c:pt>
                <c:pt idx="46">
                  <c:v>20914.62</c:v>
                </c:pt>
                <c:pt idx="47">
                  <c:v>20905.86</c:v>
                </c:pt>
                <c:pt idx="48">
                  <c:v>20668.009999999998</c:v>
                </c:pt>
                <c:pt idx="49">
                  <c:v>20661.3</c:v>
                </c:pt>
                <c:pt idx="50">
                  <c:v>20656.580000000002</c:v>
                </c:pt>
                <c:pt idx="51">
                  <c:v>20656.580000000002</c:v>
                </c:pt>
                <c:pt idx="52">
                  <c:v>20550.98</c:v>
                </c:pt>
                <c:pt idx="53">
                  <c:v>20701.5</c:v>
                </c:pt>
                <c:pt idx="54">
                  <c:v>20659.32</c:v>
                </c:pt>
                <c:pt idx="55">
                  <c:v>20728.490000000002</c:v>
                </c:pt>
                <c:pt idx="56">
                  <c:v>20663.22</c:v>
                </c:pt>
                <c:pt idx="57">
                  <c:v>20650.21</c:v>
                </c:pt>
                <c:pt idx="58">
                  <c:v>20689.240000000002</c:v>
                </c:pt>
                <c:pt idx="59">
                  <c:v>20648.150000000001</c:v>
                </c:pt>
                <c:pt idx="60">
                  <c:v>20662.95</c:v>
                </c:pt>
                <c:pt idx="61">
                  <c:v>20656.099999999999</c:v>
                </c:pt>
                <c:pt idx="62">
                  <c:v>20658.02</c:v>
                </c:pt>
                <c:pt idx="63">
                  <c:v>20651.3</c:v>
                </c:pt>
                <c:pt idx="64">
                  <c:v>20591.86</c:v>
                </c:pt>
                <c:pt idx="65">
                  <c:v>20561.689999999999</c:v>
                </c:pt>
                <c:pt idx="66">
                  <c:v>20453.25</c:v>
                </c:pt>
                <c:pt idx="67">
                  <c:v>20636.919999999998</c:v>
                </c:pt>
                <c:pt idx="68">
                  <c:v>20523.28</c:v>
                </c:pt>
                <c:pt idx="69">
                  <c:v>20404.490000000002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BE-42FC-BFDC-13BDC6042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8926960"/>
        <c:axId val="-2118923584"/>
      </c:scatterChart>
      <c:valAx>
        <c:axId val="-211892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8923584"/>
        <c:crosses val="autoZero"/>
        <c:crossBetween val="midCat"/>
      </c:valAx>
      <c:valAx>
        <c:axId val="-211892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8926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Portfolio/DOW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'Stock Portfolio'!$X$4:$X$73</c:f>
              <c:numCache>
                <c:formatCode>#,##0.00</c:formatCode>
                <c:ptCount val="70"/>
                <c:pt idx="0">
                  <c:v>19891</c:v>
                </c:pt>
                <c:pt idx="1">
                  <c:v>19885.73</c:v>
                </c:pt>
                <c:pt idx="2">
                  <c:v>19826.77</c:v>
                </c:pt>
                <c:pt idx="3">
                  <c:v>19804.72</c:v>
                </c:pt>
                <c:pt idx="4">
                  <c:v>19804.72</c:v>
                </c:pt>
                <c:pt idx="5">
                  <c:v>19732.400000000001</c:v>
                </c:pt>
                <c:pt idx="6">
                  <c:v>19827.25</c:v>
                </c:pt>
                <c:pt idx="7">
                  <c:v>19799.849999999999</c:v>
                </c:pt>
                <c:pt idx="8">
                  <c:v>20076.25</c:v>
                </c:pt>
                <c:pt idx="9">
                  <c:v>20068.509999999998</c:v>
                </c:pt>
                <c:pt idx="10">
                  <c:v>20100.91</c:v>
                </c:pt>
                <c:pt idx="11">
                  <c:v>20093.78</c:v>
                </c:pt>
                <c:pt idx="12">
                  <c:v>19971.13</c:v>
                </c:pt>
                <c:pt idx="13">
                  <c:v>19864.09</c:v>
                </c:pt>
                <c:pt idx="14">
                  <c:v>19890.939999999999</c:v>
                </c:pt>
                <c:pt idx="15">
                  <c:v>19884.91</c:v>
                </c:pt>
                <c:pt idx="16">
                  <c:v>20071.46</c:v>
                </c:pt>
                <c:pt idx="17">
                  <c:v>20052.419999999998</c:v>
                </c:pt>
                <c:pt idx="18">
                  <c:v>20090.29</c:v>
                </c:pt>
                <c:pt idx="19">
                  <c:v>20054.34</c:v>
                </c:pt>
                <c:pt idx="20">
                  <c:v>20172.400000000001</c:v>
                </c:pt>
                <c:pt idx="21">
                  <c:v>20269.37</c:v>
                </c:pt>
                <c:pt idx="22">
                  <c:v>20412.16</c:v>
                </c:pt>
                <c:pt idx="23">
                  <c:v>20546.34</c:v>
                </c:pt>
                <c:pt idx="24">
                  <c:v>20611.86</c:v>
                </c:pt>
                <c:pt idx="25">
                  <c:v>20619.77</c:v>
                </c:pt>
                <c:pt idx="26">
                  <c:v>20619.77</c:v>
                </c:pt>
                <c:pt idx="27">
                  <c:v>20624.05</c:v>
                </c:pt>
                <c:pt idx="28">
                  <c:v>20743</c:v>
                </c:pt>
                <c:pt idx="29">
                  <c:v>20775.599999999999</c:v>
                </c:pt>
                <c:pt idx="30">
                  <c:v>20810.32</c:v>
                </c:pt>
                <c:pt idx="31">
                  <c:v>20821.759999999998</c:v>
                </c:pt>
                <c:pt idx="32">
                  <c:v>20837.439999999999</c:v>
                </c:pt>
                <c:pt idx="33">
                  <c:v>20812.240000000002</c:v>
                </c:pt>
                <c:pt idx="34">
                  <c:v>20934.78</c:v>
                </c:pt>
                <c:pt idx="35">
                  <c:v>21002.97</c:v>
                </c:pt>
                <c:pt idx="36">
                  <c:v>21003.34</c:v>
                </c:pt>
                <c:pt idx="37">
                  <c:v>20934.84</c:v>
                </c:pt>
                <c:pt idx="38">
                  <c:v>20912.46</c:v>
                </c:pt>
                <c:pt idx="39">
                  <c:v>20873.29</c:v>
                </c:pt>
                <c:pt idx="40">
                  <c:v>20858.189999999999</c:v>
                </c:pt>
                <c:pt idx="41">
                  <c:v>20873.34</c:v>
                </c:pt>
                <c:pt idx="42">
                  <c:v>20881.48</c:v>
                </c:pt>
                <c:pt idx="43">
                  <c:v>20837.37</c:v>
                </c:pt>
                <c:pt idx="44">
                  <c:v>20883.830000000002</c:v>
                </c:pt>
                <c:pt idx="45">
                  <c:v>20934.55</c:v>
                </c:pt>
                <c:pt idx="46">
                  <c:v>20914.62</c:v>
                </c:pt>
                <c:pt idx="47">
                  <c:v>20905.86</c:v>
                </c:pt>
                <c:pt idx="48">
                  <c:v>20668.009999999998</c:v>
                </c:pt>
                <c:pt idx="49">
                  <c:v>20661.3</c:v>
                </c:pt>
                <c:pt idx="50">
                  <c:v>20656.580000000002</c:v>
                </c:pt>
                <c:pt idx="51">
                  <c:v>20656.580000000002</c:v>
                </c:pt>
                <c:pt idx="52">
                  <c:v>20550.98</c:v>
                </c:pt>
                <c:pt idx="53">
                  <c:v>20701.5</c:v>
                </c:pt>
                <c:pt idx="54">
                  <c:v>20659.32</c:v>
                </c:pt>
                <c:pt idx="55">
                  <c:v>20728.490000000002</c:v>
                </c:pt>
                <c:pt idx="56">
                  <c:v>20663.22</c:v>
                </c:pt>
                <c:pt idx="57">
                  <c:v>20650.21</c:v>
                </c:pt>
                <c:pt idx="58">
                  <c:v>20689.240000000002</c:v>
                </c:pt>
                <c:pt idx="59">
                  <c:v>20648.150000000001</c:v>
                </c:pt>
                <c:pt idx="60">
                  <c:v>20662.95</c:v>
                </c:pt>
                <c:pt idx="61">
                  <c:v>20656.099999999999</c:v>
                </c:pt>
                <c:pt idx="62">
                  <c:v>20658.02</c:v>
                </c:pt>
                <c:pt idx="63">
                  <c:v>20651.3</c:v>
                </c:pt>
                <c:pt idx="64">
                  <c:v>20591.86</c:v>
                </c:pt>
                <c:pt idx="65">
                  <c:v>20561.689999999999</c:v>
                </c:pt>
                <c:pt idx="66">
                  <c:v>20453.25</c:v>
                </c:pt>
                <c:pt idx="67">
                  <c:v>20636.919999999998</c:v>
                </c:pt>
                <c:pt idx="68">
                  <c:v>20523.28</c:v>
                </c:pt>
                <c:pt idx="69">
                  <c:v>20404.490000000002</c:v>
                </c:pt>
              </c:numCache>
            </c:numRef>
          </c:xVal>
          <c:yVal>
            <c:numRef>
              <c:f>'Stock Portfolio'!$Z$3:$Z$72</c:f>
              <c:numCache>
                <c:formatCode>"$"#,##0.00</c:formatCode>
                <c:ptCount val="70"/>
                <c:pt idx="0">
                  <c:v>99997.382800000007</c:v>
                </c:pt>
                <c:pt idx="1">
                  <c:v>99822.974699999992</c:v>
                </c:pt>
                <c:pt idx="2">
                  <c:v>100280.8349</c:v>
                </c:pt>
                <c:pt idx="3">
                  <c:v>100014.67569999999</c:v>
                </c:pt>
                <c:pt idx="4">
                  <c:v>100077.51689999999</c:v>
                </c:pt>
                <c:pt idx="5">
                  <c:v>99361.122600000002</c:v>
                </c:pt>
                <c:pt idx="6">
                  <c:v>99352.668600000005</c:v>
                </c:pt>
                <c:pt idx="7">
                  <c:v>100121.1102</c:v>
                </c:pt>
                <c:pt idx="8">
                  <c:v>100705.78289999999</c:v>
                </c:pt>
                <c:pt idx="9">
                  <c:v>101530.14790000001</c:v>
                </c:pt>
                <c:pt idx="10">
                  <c:v>101856.41529999999</c:v>
                </c:pt>
                <c:pt idx="11">
                  <c:v>101573.91650000001</c:v>
                </c:pt>
                <c:pt idx="12">
                  <c:v>101040.19680000001</c:v>
                </c:pt>
                <c:pt idx="13">
                  <c:v>101359.63500000001</c:v>
                </c:pt>
                <c:pt idx="14">
                  <c:v>100682.54730000001</c:v>
                </c:pt>
                <c:pt idx="15">
                  <c:v>101158.2978</c:v>
                </c:pt>
                <c:pt idx="16">
                  <c:v>101054.0289</c:v>
                </c:pt>
                <c:pt idx="17">
                  <c:v>101743.4341</c:v>
                </c:pt>
                <c:pt idx="18">
                  <c:v>102164.7714</c:v>
                </c:pt>
                <c:pt idx="19">
                  <c:v>103479.39719999998</c:v>
                </c:pt>
                <c:pt idx="20">
                  <c:v>101613.94810000001</c:v>
                </c:pt>
                <c:pt idx="21">
                  <c:v>101095.02990000001</c:v>
                </c:pt>
                <c:pt idx="22">
                  <c:v>101531.77700000002</c:v>
                </c:pt>
                <c:pt idx="23">
                  <c:v>102375.8462</c:v>
                </c:pt>
                <c:pt idx="24">
                  <c:v>102771.91099999999</c:v>
                </c:pt>
                <c:pt idx="25">
                  <c:v>102378.6661</c:v>
                </c:pt>
                <c:pt idx="26">
                  <c:v>102458.6136</c:v>
                </c:pt>
                <c:pt idx="27">
                  <c:v>102943.98730000001</c:v>
                </c:pt>
                <c:pt idx="28">
                  <c:v>103022.98179999999</c:v>
                </c:pt>
                <c:pt idx="29">
                  <c:v>103277.95419999999</c:v>
                </c:pt>
                <c:pt idx="30">
                  <c:v>102877.9621</c:v>
                </c:pt>
                <c:pt idx="31">
                  <c:v>102944.817</c:v>
                </c:pt>
                <c:pt idx="32">
                  <c:v>103119.3509</c:v>
                </c:pt>
                <c:pt idx="33">
                  <c:v>102114.04490000001</c:v>
                </c:pt>
                <c:pt idx="34">
                  <c:v>102434.59950000001</c:v>
                </c:pt>
                <c:pt idx="35">
                  <c:v>102759.6829</c:v>
                </c:pt>
                <c:pt idx="36">
                  <c:v>102541.9541</c:v>
                </c:pt>
                <c:pt idx="37">
                  <c:v>102461.95599999999</c:v>
                </c:pt>
                <c:pt idx="38">
                  <c:v>102520.1848</c:v>
                </c:pt>
                <c:pt idx="39">
                  <c:v>102322.54759999999</c:v>
                </c:pt>
                <c:pt idx="40">
                  <c:v>102227.05739999999</c:v>
                </c:pt>
                <c:pt idx="41">
                  <c:v>102377.0478</c:v>
                </c:pt>
                <c:pt idx="42">
                  <c:v>102711.8143</c:v>
                </c:pt>
                <c:pt idx="43">
                  <c:v>102931.952</c:v>
                </c:pt>
                <c:pt idx="44">
                  <c:v>103133.1115</c:v>
                </c:pt>
                <c:pt idx="45">
                  <c:v>103161.5306</c:v>
                </c:pt>
                <c:pt idx="46">
                  <c:v>103244.9908</c:v>
                </c:pt>
                <c:pt idx="47">
                  <c:v>103531.86929999999</c:v>
                </c:pt>
                <c:pt idx="48">
                  <c:v>101743.7671</c:v>
                </c:pt>
                <c:pt idx="49">
                  <c:v>101126.88310000001</c:v>
                </c:pt>
                <c:pt idx="50">
                  <c:v>101242.6142</c:v>
                </c:pt>
                <c:pt idx="51">
                  <c:v>101945.15239999999</c:v>
                </c:pt>
                <c:pt idx="52">
                  <c:v>101770.4181</c:v>
                </c:pt>
                <c:pt idx="53">
                  <c:v>102297.997</c:v>
                </c:pt>
                <c:pt idx="54">
                  <c:v>102894.08189999999</c:v>
                </c:pt>
                <c:pt idx="55">
                  <c:v>102553.9607</c:v>
                </c:pt>
                <c:pt idx="56">
                  <c:v>102413.712</c:v>
                </c:pt>
                <c:pt idx="57">
                  <c:v>102417.00599999999</c:v>
                </c:pt>
                <c:pt idx="58">
                  <c:v>101884.68700000001</c:v>
                </c:pt>
                <c:pt idx="59">
                  <c:v>101564.065</c:v>
                </c:pt>
                <c:pt idx="60">
                  <c:v>101323.06999999999</c:v>
                </c:pt>
                <c:pt idx="61">
                  <c:v>101039.42290000001</c:v>
                </c:pt>
                <c:pt idx="62">
                  <c:v>101034.8732</c:v>
                </c:pt>
                <c:pt idx="63">
                  <c:v>100757.83010000001</c:v>
                </c:pt>
                <c:pt idx="64">
                  <c:v>101021.7236</c:v>
                </c:pt>
                <c:pt idx="65">
                  <c:v>101012.94129999999</c:v>
                </c:pt>
                <c:pt idx="66">
                  <c:v>100657.9963</c:v>
                </c:pt>
                <c:pt idx="67">
                  <c:v>101942.28899999999</c:v>
                </c:pt>
                <c:pt idx="68">
                  <c:v>101828.8688</c:v>
                </c:pt>
                <c:pt idx="69">
                  <c:v>101978.5963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FC-43F7-9FF4-AD0619624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8917312"/>
        <c:axId val="-2118914032"/>
      </c:scatterChart>
      <c:valAx>
        <c:axId val="-2118917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8914032"/>
        <c:crosses val="autoZero"/>
        <c:crossBetween val="midCat"/>
      </c:valAx>
      <c:valAx>
        <c:axId val="-211891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8917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chartsheets/_rels/sheet2.xml.rels><?xml version="1.0" encoding="UTF-8"?>

<Relationships xmlns="http://schemas.openxmlformats.org/package/2006/relationships">
  <Relationship Id="rId1" Type="http://schemas.openxmlformats.org/officeDocument/2006/relationships/drawing" Target="../drawings/drawing2.xml"/>
</Relationships>

</file>

<file path=xl/chartsheets/_rels/sheet3.xml.rels><?xml version="1.0" encoding="UTF-8"?>

<Relationships xmlns="http://schemas.openxmlformats.org/package/2006/relationships">
  <Relationship Id="rId1" Type="http://schemas.openxmlformats.org/officeDocument/2006/relationships/drawing" Target="../drawings/drawing3.xml"/>
</Relationships>

</file>

<file path=xl/chartsheets/_rels/sheet4.xml.rels><?xml version="1.0" encoding="UTF-8"?>

<Relationships xmlns="http://schemas.openxmlformats.org/package/2006/relationships">
  <Relationship Id="rId1" Type="http://schemas.openxmlformats.org/officeDocument/2006/relationships/drawing" Target="../drawings/drawing4.xml"/>
</Relationships>

</file>

<file path=xl/chartsheets/_rels/sheet5.xml.rels><?xml version="1.0" encoding="UTF-8"?>

<Relationships xmlns="http://schemas.openxmlformats.org/package/2006/relationships">
  <Relationship Id="rId1" Type="http://schemas.openxmlformats.org/officeDocument/2006/relationships/drawing" Target="../drawings/drawing5.xml"/>
</Relationships>

</file>

<file path=xl/chartsheets/_rels/sheet6.xml.rels><?xml version="1.0" encoding="UTF-8"?>

<Relationships xmlns="http://schemas.openxmlformats.org/package/2006/relationships">
  <Relationship Id="rId1" Type="http://schemas.openxmlformats.org/officeDocument/2006/relationships/drawing" Target="../drawings/drawing6.xml"/>
</Relationships>
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chart" Target="../charts/chart1.xml"/>
</Relationships>

</file>

<file path=xl/drawings/_rels/drawing2.xml.rels><?xml version="1.0" encoding="UTF-8"?>

<Relationships xmlns="http://schemas.openxmlformats.org/package/2006/relationships">
  <Relationship Id="rId1" Type="http://schemas.openxmlformats.org/officeDocument/2006/relationships/chart" Target="../charts/chart2.xml"/>
</Relationships>

</file>

<file path=xl/drawings/_rels/drawing3.xml.rels><?xml version="1.0" encoding="UTF-8"?>

<Relationships xmlns="http://schemas.openxmlformats.org/package/2006/relationships">
  <Relationship Id="rId1" Type="http://schemas.openxmlformats.org/officeDocument/2006/relationships/chart" Target="../charts/chart3.xml"/>
</Relationships>

</file>

<file path=xl/drawings/_rels/drawing4.xml.rels><?xml version="1.0" encoding="UTF-8"?>

<Relationships xmlns="http://schemas.openxmlformats.org/package/2006/relationships">
  <Relationship Id="rId1" Type="http://schemas.openxmlformats.org/officeDocument/2006/relationships/chart" Target="../charts/chart4.xml"/>
</Relationships>

</file>

<file path=xl/drawings/_rels/drawing5.xml.rels><?xml version="1.0" encoding="UTF-8"?>

<Relationships xmlns="http://schemas.openxmlformats.org/package/2006/relationships">
  <Relationship Id="rId1" Type="http://schemas.openxmlformats.org/officeDocument/2006/relationships/chart" Target="../charts/chart5.xml"/>
</Relationships>

</file>

<file path=xl/drawings/_rels/drawing6.xml.rels><?xml version="1.0" encoding="UTF-8"?>

<Relationships xmlns="http://schemas.openxmlformats.org/package/2006/relationships">
  <Relationship Id="rId1" Type="http://schemas.openxmlformats.org/officeDocument/2006/relationships/chart" Target="../charts/chart6.xml"/>
</Relationships>
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236" cy="62802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6236" cy="62802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6236" cy="62802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6236" cy="62802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236" cy="62802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6236" cy="62802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_1" displayName="Table_1" ref="N1:Q79">
  <tableColumns count="4">
    <tableColumn id="1" name="Column1"/>
    <tableColumn id="2" name="NKE"/>
    <tableColumn id="3" name="Column2"/>
    <tableColumn id="4" name="Column3"/>
  </tableColumns>
  <tableStyleInfo name="Sheet1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R1:U79">
  <tableColumns count="4">
    <tableColumn id="1" name="Column1"/>
    <tableColumn id="2" name="GOOG"/>
    <tableColumn id="3" name="Column2"/>
    <tableColumn id="4" name="Column3"/>
  </tableColumns>
  <tableStyleInfo name="Sheet1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A2:A78">
  <tableColumns count="1">
    <tableColumn id="1" name="Date "/>
  </tableColumns>
  <tableStyleInfo name="Sheet1-style 3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X1:X79">
  <tableColumns count="1">
    <tableColumn id="1" name="DOW"/>
  </tableColumns>
  <tableStyleInfo name="Sheet1-style 4" showFirstColumn="1" showLastColumn="1" showRowStripes="1" showColumnStripes="0"/>
</table>
</file>

<file path=xl/tables/table5.xml><?xml version="1.0" encoding="utf-8"?>
<table xmlns="http://schemas.openxmlformats.org/spreadsheetml/2006/main" id="5" name="Table_5" displayName="Table_5" ref="Y1:Y79">
  <tableColumns count="1">
    <tableColumn id="1" name="Column2" dataDxfId="0">
      <calculatedColumnFormula>(X2-X4)/X4</calculatedColumnFormula>
    </tableColumn>
  </tableColumns>
  <tableStyleInfo name="Sheet1-style 5" showFirstColumn="1" showLastColumn="1" showRowStripes="1" showColumnStripes="0"/>
</table>
</file>

<file path=xl/tables/table6.xml><?xml version="1.0" encoding="utf-8"?>
<table xmlns="http://schemas.openxmlformats.org/spreadsheetml/2006/main" id="6" name="Table_6" displayName="Table_6" ref="B1:E78">
  <tableColumns count="4">
    <tableColumn id="1" name="Column1"/>
    <tableColumn id="2" name="Facebook (FB)"/>
    <tableColumn id="3" name="Column2"/>
    <tableColumn id="4" name="Column3"/>
  </tableColumns>
  <tableStyleInfo name="Sheet1-style 6" showFirstColumn="1" showLastColumn="1" showRowStripes="1" showColumnStripes="0"/>
</table>
</file>

<file path=xl/tables/table7.xml><?xml version="1.0" encoding="utf-8"?>
<table xmlns="http://schemas.openxmlformats.org/spreadsheetml/2006/main" id="7" name="Table_7" displayName="Table_7" ref="F1:I79">
  <tableColumns count="4">
    <tableColumn id="1" name="Column1"/>
    <tableColumn id="2" name="Twitter (TWTR)"/>
    <tableColumn id="3" name="Column2"/>
    <tableColumn id="4" name="Column3"/>
  </tableColumns>
  <tableStyleInfo name="Sheet1-style 7" showFirstColumn="1" showLastColumn="1" showRowStripes="1" showColumnStripes="0"/>
</table>
</file>

<file path=xl/tables/table8.xml><?xml version="1.0" encoding="utf-8"?>
<table xmlns="http://schemas.openxmlformats.org/spreadsheetml/2006/main" id="8" name="Table_8" displayName="Table_8" ref="V1:W26">
  <tableColumns count="2">
    <tableColumn id="1" name="S&amp;P500"/>
    <tableColumn id="2" name="Column1"/>
  </tableColumns>
  <tableStyleInfo name="Sheet1-style 8" showFirstColumn="1" showLastColumn="1" showRowStripes="1" showColumnStripes="0"/>
</table>
</file>

<file path=xl/tables/table9.xml><?xml version="1.0" encoding="utf-8"?>
<table xmlns="http://schemas.openxmlformats.org/spreadsheetml/2006/main" id="9" name="Table_9" displayName="Table_9" ref="J1:M78">
  <tableColumns count="4">
    <tableColumn id="1" name="Column1"/>
    <tableColumn id="2" name="MSFT"/>
    <tableColumn id="3" name="Column2"/>
    <tableColumn id="4" name="Column3"/>
  </tableColumns>
  <tableStyleInfo name="Sheet1-style 9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table" Target="../tables/table1.xml"/>
  <Relationship Id="rId2" Type="http://schemas.openxmlformats.org/officeDocument/2006/relationships/table" Target="../tables/table2.xml"/>
  <Relationship Id="rId3" Type="http://schemas.openxmlformats.org/officeDocument/2006/relationships/table" Target="../tables/table3.xml"/>
  <Relationship Id="rId4" Type="http://schemas.openxmlformats.org/officeDocument/2006/relationships/table" Target="../tables/table4.xml"/>
  <Relationship Id="rId5" Type="http://schemas.openxmlformats.org/officeDocument/2006/relationships/table" Target="../tables/table5.xml"/>
  <Relationship Id="rId6" Type="http://schemas.openxmlformats.org/officeDocument/2006/relationships/table" Target="../tables/table6.xml"/>
  <Relationship Id="rId7" Type="http://schemas.openxmlformats.org/officeDocument/2006/relationships/table" Target="../tables/table7.xml"/>
  <Relationship Id="rId8" Type="http://schemas.openxmlformats.org/officeDocument/2006/relationships/table" Target="../tables/table8.xml"/>
  <Relationship Id="rId9" Type="http://schemas.openxmlformats.org/officeDocument/2006/relationships/table" Target="../tables/table9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"/>
  <sheetViews>
    <sheetView workbookViewId="0">
      <selection activeCell="AL18" sqref="AL18"/>
    </sheetView>
  </sheetViews>
  <sheetFormatPr defaultRowHeight="12.75" x14ac:dyDescent="0.2"/>
  <cols>
    <col min="27" max="27" width="8.42578125" customWidth="1"/>
  </cols>
  <sheetData>
    <row r="1" spans="1:45" x14ac:dyDescent="0.2">
      <c r="A1" s="38" t="s">
        <v>47</v>
      </c>
      <c r="B1" s="38"/>
      <c r="C1" s="65" t="s">
        <v>71</v>
      </c>
      <c r="D1" s="38"/>
      <c r="E1" s="38"/>
      <c r="F1" s="38"/>
      <c r="G1" s="38"/>
      <c r="H1" s="38"/>
      <c r="I1" s="38"/>
      <c r="J1" s="43" t="s">
        <v>47</v>
      </c>
      <c r="K1" s="43"/>
      <c r="L1" s="48" t="s">
        <v>72</v>
      </c>
      <c r="M1" s="43"/>
      <c r="N1" s="43"/>
      <c r="O1" s="43"/>
      <c r="P1" s="43"/>
      <c r="Q1" s="43"/>
      <c r="R1" s="43"/>
      <c r="S1" s="49" t="s">
        <v>47</v>
      </c>
      <c r="T1" s="50"/>
      <c r="U1" s="49" t="s">
        <v>73</v>
      </c>
      <c r="V1" s="50"/>
      <c r="W1" s="50"/>
      <c r="X1" s="50"/>
      <c r="Y1" s="50"/>
      <c r="Z1" s="50"/>
      <c r="AA1" s="50"/>
      <c r="AB1" s="55" t="s">
        <v>47</v>
      </c>
      <c r="AC1" s="55"/>
      <c r="AD1" s="66" t="s">
        <v>74</v>
      </c>
      <c r="AE1" s="55"/>
      <c r="AF1" s="55"/>
      <c r="AG1" s="55"/>
      <c r="AH1" s="55"/>
      <c r="AI1" s="55"/>
      <c r="AJ1" s="55"/>
      <c r="AK1" s="60" t="s">
        <v>47</v>
      </c>
      <c r="AL1" s="60"/>
      <c r="AM1" s="67" t="s">
        <v>75</v>
      </c>
      <c r="AN1" s="60"/>
      <c r="AO1" s="60"/>
      <c r="AP1" s="60"/>
      <c r="AQ1" s="60"/>
      <c r="AR1" s="60"/>
      <c r="AS1" s="60"/>
    </row>
    <row r="2" spans="1:45" ht="13.5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43"/>
      <c r="K2" s="43"/>
      <c r="L2" s="43"/>
      <c r="M2" s="43"/>
      <c r="N2" s="43"/>
      <c r="O2" s="43"/>
      <c r="P2" s="43"/>
      <c r="Q2" s="43"/>
      <c r="R2" s="43"/>
      <c r="S2" s="50"/>
      <c r="T2" s="50"/>
      <c r="U2" s="50"/>
      <c r="V2" s="50"/>
      <c r="W2" s="50"/>
      <c r="X2" s="50"/>
      <c r="Y2" s="50"/>
      <c r="Z2" s="50"/>
      <c r="AA2" s="50"/>
      <c r="AB2" s="55"/>
      <c r="AC2" s="55"/>
      <c r="AD2" s="55"/>
      <c r="AE2" s="55"/>
      <c r="AF2" s="55"/>
      <c r="AG2" s="55"/>
      <c r="AH2" s="55"/>
      <c r="AI2" s="55"/>
      <c r="AJ2" s="55"/>
      <c r="AK2" s="60"/>
      <c r="AL2" s="60"/>
      <c r="AM2" s="60"/>
      <c r="AN2" s="60"/>
      <c r="AO2" s="60"/>
      <c r="AP2" s="60"/>
      <c r="AQ2" s="60"/>
      <c r="AR2" s="60"/>
      <c r="AS2" s="60"/>
    </row>
    <row r="3" spans="1:45" x14ac:dyDescent="0.2">
      <c r="A3" s="39" t="s">
        <v>48</v>
      </c>
      <c r="B3" s="39"/>
      <c r="C3" s="38"/>
      <c r="D3" s="38"/>
      <c r="E3" s="38"/>
      <c r="F3" s="38"/>
      <c r="G3" s="38"/>
      <c r="H3" s="38"/>
      <c r="I3" s="38"/>
      <c r="J3" s="44" t="s">
        <v>48</v>
      </c>
      <c r="K3" s="44"/>
      <c r="L3" s="43"/>
      <c r="M3" s="43"/>
      <c r="N3" s="43"/>
      <c r="O3" s="43"/>
      <c r="P3" s="43"/>
      <c r="Q3" s="43"/>
      <c r="R3" s="43"/>
      <c r="S3" s="51" t="s">
        <v>48</v>
      </c>
      <c r="T3" s="51"/>
      <c r="U3" s="50"/>
      <c r="V3" s="50"/>
      <c r="W3" s="50"/>
      <c r="X3" s="50"/>
      <c r="Y3" s="50"/>
      <c r="Z3" s="50"/>
      <c r="AA3" s="50"/>
      <c r="AB3" s="56" t="s">
        <v>48</v>
      </c>
      <c r="AC3" s="56"/>
      <c r="AD3" s="55"/>
      <c r="AE3" s="55"/>
      <c r="AF3" s="55"/>
      <c r="AG3" s="55"/>
      <c r="AH3" s="55"/>
      <c r="AI3" s="55"/>
      <c r="AJ3" s="55"/>
      <c r="AK3" s="61" t="s">
        <v>48</v>
      </c>
      <c r="AL3" s="61"/>
      <c r="AM3" s="60"/>
      <c r="AN3" s="60"/>
      <c r="AO3" s="60"/>
      <c r="AP3" s="60"/>
      <c r="AQ3" s="60"/>
      <c r="AR3" s="60"/>
      <c r="AS3" s="60"/>
    </row>
    <row r="4" spans="1:45" x14ac:dyDescent="0.2">
      <c r="A4" s="40" t="s">
        <v>49</v>
      </c>
      <c r="B4" s="40">
        <v>1.7488787271993097E-2</v>
      </c>
      <c r="C4" s="38"/>
      <c r="D4" s="38"/>
      <c r="E4" s="38"/>
      <c r="F4" s="38"/>
      <c r="G4" s="38"/>
      <c r="H4" s="38"/>
      <c r="I4" s="38"/>
      <c r="J4" s="45" t="s">
        <v>49</v>
      </c>
      <c r="K4" s="45">
        <v>2.9093168190286744E-2</v>
      </c>
      <c r="L4" s="43"/>
      <c r="M4" s="43"/>
      <c r="N4" s="43"/>
      <c r="O4" s="43"/>
      <c r="P4" s="43"/>
      <c r="Q4" s="43"/>
      <c r="R4" s="43"/>
      <c r="S4" s="52" t="s">
        <v>49</v>
      </c>
      <c r="T4" s="52">
        <v>0.39980196052171429</v>
      </c>
      <c r="U4" s="50"/>
      <c r="V4" s="50"/>
      <c r="W4" s="50"/>
      <c r="X4" s="50"/>
      <c r="Y4" s="50"/>
      <c r="Z4" s="50"/>
      <c r="AA4" s="50"/>
      <c r="AB4" s="57" t="s">
        <v>49</v>
      </c>
      <c r="AC4" s="57">
        <v>1.0424484421350208E-2</v>
      </c>
      <c r="AD4" s="55"/>
      <c r="AE4" s="55"/>
      <c r="AF4" s="55"/>
      <c r="AG4" s="55"/>
      <c r="AH4" s="55"/>
      <c r="AI4" s="55"/>
      <c r="AJ4" s="55"/>
      <c r="AK4" s="62" t="s">
        <v>49</v>
      </c>
      <c r="AL4" s="62">
        <v>0.20367945316510219</v>
      </c>
      <c r="AM4" s="60"/>
      <c r="AN4" s="60"/>
      <c r="AO4" s="60"/>
      <c r="AP4" s="60"/>
      <c r="AQ4" s="60"/>
      <c r="AR4" s="60"/>
      <c r="AS4" s="60"/>
    </row>
    <row r="5" spans="1:45" x14ac:dyDescent="0.2">
      <c r="A5" s="40" t="s">
        <v>50</v>
      </c>
      <c r="B5" s="40">
        <v>3.0585768024502777E-4</v>
      </c>
      <c r="C5" s="38"/>
      <c r="D5" s="38"/>
      <c r="E5" s="38"/>
      <c r="F5" s="38"/>
      <c r="G5" s="38"/>
      <c r="H5" s="38"/>
      <c r="I5" s="38"/>
      <c r="J5" s="45" t="s">
        <v>50</v>
      </c>
      <c r="K5" s="45">
        <v>8.4641243534831247E-4</v>
      </c>
      <c r="L5" s="43"/>
      <c r="M5" s="43"/>
      <c r="N5" s="43"/>
      <c r="O5" s="43"/>
      <c r="P5" s="43"/>
      <c r="Q5" s="43"/>
      <c r="R5" s="43"/>
      <c r="S5" s="52" t="s">
        <v>50</v>
      </c>
      <c r="T5" s="52">
        <v>0.15984160763700642</v>
      </c>
      <c r="U5" s="50"/>
      <c r="V5" s="50"/>
      <c r="W5" s="50"/>
      <c r="X5" s="50"/>
      <c r="Y5" s="50"/>
      <c r="Z5" s="50"/>
      <c r="AA5" s="50"/>
      <c r="AB5" s="57" t="s">
        <v>50</v>
      </c>
      <c r="AC5" s="57">
        <v>1.0866987545097316E-4</v>
      </c>
      <c r="AD5" s="55"/>
      <c r="AE5" s="55"/>
      <c r="AF5" s="55"/>
      <c r="AG5" s="55"/>
      <c r="AH5" s="55"/>
      <c r="AI5" s="55"/>
      <c r="AJ5" s="55"/>
      <c r="AK5" s="62" t="s">
        <v>50</v>
      </c>
      <c r="AL5" s="62">
        <v>4.1485319641635057E-2</v>
      </c>
      <c r="AM5" s="60"/>
      <c r="AN5" s="60"/>
      <c r="AO5" s="60"/>
      <c r="AP5" s="60"/>
      <c r="AQ5" s="60"/>
      <c r="AR5" s="60"/>
      <c r="AS5" s="60"/>
    </row>
    <row r="6" spans="1:45" x14ac:dyDescent="0.2">
      <c r="A6" s="40" t="s">
        <v>51</v>
      </c>
      <c r="B6" s="40">
        <v>-1.3578783185307124E-2</v>
      </c>
      <c r="C6" s="38"/>
      <c r="D6" s="38"/>
      <c r="E6" s="38"/>
      <c r="F6" s="38"/>
      <c r="G6" s="38"/>
      <c r="H6" s="38"/>
      <c r="I6" s="38"/>
      <c r="J6" s="45" t="s">
        <v>51</v>
      </c>
      <c r="K6" s="45">
        <v>-1.303072072527185E-2</v>
      </c>
      <c r="L6" s="43"/>
      <c r="M6" s="43"/>
      <c r="N6" s="43"/>
      <c r="O6" s="43"/>
      <c r="P6" s="43"/>
      <c r="Q6" s="43"/>
      <c r="R6" s="43"/>
      <c r="S6" s="52" t="s">
        <v>51</v>
      </c>
      <c r="T6" s="52">
        <v>0.14817274107640929</v>
      </c>
      <c r="U6" s="50"/>
      <c r="V6" s="50"/>
      <c r="W6" s="50"/>
      <c r="X6" s="50"/>
      <c r="Y6" s="50"/>
      <c r="Z6" s="50"/>
      <c r="AA6" s="50"/>
      <c r="AB6" s="57" t="s">
        <v>51</v>
      </c>
      <c r="AC6" s="57">
        <v>-1.3778709709612208E-2</v>
      </c>
      <c r="AD6" s="55"/>
      <c r="AE6" s="55"/>
      <c r="AF6" s="55"/>
      <c r="AG6" s="55"/>
      <c r="AH6" s="55"/>
      <c r="AI6" s="55"/>
      <c r="AJ6" s="55"/>
      <c r="AK6" s="62" t="s">
        <v>51</v>
      </c>
      <c r="AL6" s="62">
        <v>2.8172615747768876E-2</v>
      </c>
      <c r="AM6" s="60"/>
      <c r="AN6" s="60"/>
      <c r="AO6" s="60"/>
      <c r="AP6" s="60"/>
      <c r="AQ6" s="60"/>
      <c r="AR6" s="60"/>
      <c r="AS6" s="60"/>
    </row>
    <row r="7" spans="1:45" x14ac:dyDescent="0.2">
      <c r="A7" s="40" t="s">
        <v>18</v>
      </c>
      <c r="B7" s="40">
        <v>6.9809826575809204E-3</v>
      </c>
      <c r="C7" s="38"/>
      <c r="D7" s="38"/>
      <c r="E7" s="38"/>
      <c r="F7" s="38"/>
      <c r="G7" s="38"/>
      <c r="H7" s="38"/>
      <c r="I7" s="38"/>
      <c r="J7" s="45" t="s">
        <v>18</v>
      </c>
      <c r="K7" s="45">
        <v>2.3554769247437192E-2</v>
      </c>
      <c r="L7" s="43"/>
      <c r="M7" s="43"/>
      <c r="N7" s="43"/>
      <c r="O7" s="43"/>
      <c r="P7" s="43"/>
      <c r="Q7" s="43"/>
      <c r="R7" s="43"/>
      <c r="S7" s="52" t="s">
        <v>18</v>
      </c>
      <c r="T7" s="52">
        <v>5.5736496216866544E-3</v>
      </c>
      <c r="U7" s="50"/>
      <c r="V7" s="50"/>
      <c r="W7" s="50"/>
      <c r="X7" s="50"/>
      <c r="Y7" s="50"/>
      <c r="Z7" s="50"/>
      <c r="AA7" s="50"/>
      <c r="AB7" s="57" t="s">
        <v>18</v>
      </c>
      <c r="AC7" s="57">
        <v>1.2861973576413969E-2</v>
      </c>
      <c r="AD7" s="55"/>
      <c r="AE7" s="55"/>
      <c r="AF7" s="55"/>
      <c r="AG7" s="55"/>
      <c r="AH7" s="55"/>
      <c r="AI7" s="55"/>
      <c r="AJ7" s="55"/>
      <c r="AK7" s="62" t="s">
        <v>18</v>
      </c>
      <c r="AL7" s="62">
        <v>7.2788255493772486E-3</v>
      </c>
      <c r="AM7" s="60"/>
      <c r="AN7" s="60"/>
      <c r="AO7" s="60"/>
      <c r="AP7" s="60"/>
      <c r="AQ7" s="60"/>
      <c r="AR7" s="60"/>
      <c r="AS7" s="60"/>
    </row>
    <row r="8" spans="1:45" ht="13.5" thickBot="1" x14ac:dyDescent="0.25">
      <c r="A8" s="41" t="s">
        <v>52</v>
      </c>
      <c r="B8" s="41">
        <v>74</v>
      </c>
      <c r="C8" s="38"/>
      <c r="D8" s="38"/>
      <c r="E8" s="38"/>
      <c r="F8" s="38"/>
      <c r="G8" s="38"/>
      <c r="H8" s="38"/>
      <c r="I8" s="38"/>
      <c r="J8" s="46" t="s">
        <v>52</v>
      </c>
      <c r="K8" s="46">
        <v>74</v>
      </c>
      <c r="L8" s="43"/>
      <c r="M8" s="43"/>
      <c r="N8" s="43"/>
      <c r="O8" s="43"/>
      <c r="P8" s="43"/>
      <c r="Q8" s="43"/>
      <c r="R8" s="43"/>
      <c r="S8" s="53" t="s">
        <v>52</v>
      </c>
      <c r="T8" s="53">
        <v>74</v>
      </c>
      <c r="U8" s="50"/>
      <c r="V8" s="50"/>
      <c r="W8" s="50"/>
      <c r="X8" s="50"/>
      <c r="Y8" s="50"/>
      <c r="Z8" s="50"/>
      <c r="AA8" s="50"/>
      <c r="AB8" s="58" t="s">
        <v>52</v>
      </c>
      <c r="AC8" s="58">
        <v>74</v>
      </c>
      <c r="AD8" s="55"/>
      <c r="AE8" s="55"/>
      <c r="AF8" s="55"/>
      <c r="AG8" s="55"/>
      <c r="AH8" s="55"/>
      <c r="AI8" s="55"/>
      <c r="AJ8" s="55"/>
      <c r="AK8" s="63" t="s">
        <v>52</v>
      </c>
      <c r="AL8" s="63">
        <v>74</v>
      </c>
      <c r="AM8" s="60"/>
      <c r="AN8" s="60"/>
      <c r="AO8" s="60"/>
      <c r="AP8" s="60"/>
      <c r="AQ8" s="60"/>
      <c r="AR8" s="60"/>
      <c r="AS8" s="60"/>
    </row>
    <row r="9" spans="1:45" x14ac:dyDescent="0.2">
      <c r="A9" s="38"/>
      <c r="B9" s="38"/>
      <c r="C9" s="38"/>
      <c r="D9" s="38"/>
      <c r="E9" s="38"/>
      <c r="F9" s="38"/>
      <c r="G9" s="38"/>
      <c r="H9" s="38"/>
      <c r="I9" s="38"/>
      <c r="J9" s="43"/>
      <c r="K9" s="43"/>
      <c r="L9" s="43"/>
      <c r="M9" s="43"/>
      <c r="N9" s="43"/>
      <c r="O9" s="43"/>
      <c r="P9" s="43"/>
      <c r="Q9" s="43"/>
      <c r="R9" s="43"/>
      <c r="S9" s="50"/>
      <c r="T9" s="50"/>
      <c r="U9" s="50"/>
      <c r="V9" s="50"/>
      <c r="W9" s="50"/>
      <c r="X9" s="50"/>
      <c r="Y9" s="50"/>
      <c r="Z9" s="50"/>
      <c r="AA9" s="50"/>
      <c r="AB9" s="55"/>
      <c r="AC9" s="55"/>
      <c r="AD9" s="55"/>
      <c r="AE9" s="55"/>
      <c r="AF9" s="55"/>
      <c r="AG9" s="55"/>
      <c r="AH9" s="55"/>
      <c r="AI9" s="55"/>
      <c r="AJ9" s="55"/>
      <c r="AK9" s="60"/>
      <c r="AL9" s="60"/>
      <c r="AM9" s="60"/>
      <c r="AN9" s="60"/>
      <c r="AO9" s="60"/>
      <c r="AP9" s="60"/>
      <c r="AQ9" s="60"/>
      <c r="AR9" s="60"/>
      <c r="AS9" s="60"/>
    </row>
    <row r="10" spans="1:45" ht="13.5" thickBot="1" x14ac:dyDescent="0.25">
      <c r="A10" s="38" t="s">
        <v>53</v>
      </c>
      <c r="B10" s="38"/>
      <c r="C10" s="38"/>
      <c r="D10" s="38"/>
      <c r="E10" s="38"/>
      <c r="F10" s="38"/>
      <c r="G10" s="38"/>
      <c r="H10" s="38"/>
      <c r="I10" s="38"/>
      <c r="J10" s="43" t="s">
        <v>53</v>
      </c>
      <c r="K10" s="43"/>
      <c r="L10" s="43"/>
      <c r="M10" s="43"/>
      <c r="N10" s="43"/>
      <c r="O10" s="43"/>
      <c r="P10" s="43"/>
      <c r="Q10" s="43"/>
      <c r="R10" s="43"/>
      <c r="S10" s="50" t="s">
        <v>53</v>
      </c>
      <c r="T10" s="50"/>
      <c r="U10" s="50"/>
      <c r="V10" s="50"/>
      <c r="W10" s="50"/>
      <c r="X10" s="50"/>
      <c r="Y10" s="50"/>
      <c r="Z10" s="50"/>
      <c r="AA10" s="50"/>
      <c r="AB10" s="55" t="s">
        <v>53</v>
      </c>
      <c r="AC10" s="55"/>
      <c r="AD10" s="55"/>
      <c r="AE10" s="55"/>
      <c r="AF10" s="55"/>
      <c r="AG10" s="55"/>
      <c r="AH10" s="55"/>
      <c r="AI10" s="55"/>
      <c r="AJ10" s="55"/>
      <c r="AK10" s="60" t="s">
        <v>53</v>
      </c>
      <c r="AL10" s="60"/>
      <c r="AM10" s="60"/>
      <c r="AN10" s="60"/>
      <c r="AO10" s="60"/>
      <c r="AP10" s="60"/>
      <c r="AQ10" s="60"/>
      <c r="AR10" s="60"/>
      <c r="AS10" s="60"/>
    </row>
    <row r="11" spans="1:45" x14ac:dyDescent="0.2">
      <c r="A11" s="42"/>
      <c r="B11" s="42" t="s">
        <v>58</v>
      </c>
      <c r="C11" s="42" t="s">
        <v>59</v>
      </c>
      <c r="D11" s="42" t="s">
        <v>60</v>
      </c>
      <c r="E11" s="42" t="s">
        <v>61</v>
      </c>
      <c r="F11" s="42" t="s">
        <v>62</v>
      </c>
      <c r="G11" s="38"/>
      <c r="H11" s="38"/>
      <c r="I11" s="38"/>
      <c r="J11" s="47"/>
      <c r="K11" s="47" t="s">
        <v>58</v>
      </c>
      <c r="L11" s="47" t="s">
        <v>59</v>
      </c>
      <c r="M11" s="47" t="s">
        <v>60</v>
      </c>
      <c r="N11" s="47" t="s">
        <v>61</v>
      </c>
      <c r="O11" s="47" t="s">
        <v>62</v>
      </c>
      <c r="P11" s="43"/>
      <c r="Q11" s="43"/>
      <c r="R11" s="43"/>
      <c r="S11" s="54"/>
      <c r="T11" s="54" t="s">
        <v>58</v>
      </c>
      <c r="U11" s="54" t="s">
        <v>59</v>
      </c>
      <c r="V11" s="54" t="s">
        <v>60</v>
      </c>
      <c r="W11" s="54" t="s">
        <v>61</v>
      </c>
      <c r="X11" s="54" t="s">
        <v>62</v>
      </c>
      <c r="Y11" s="50"/>
      <c r="Z11" s="50"/>
      <c r="AA11" s="50"/>
      <c r="AB11" s="59"/>
      <c r="AC11" s="59" t="s">
        <v>58</v>
      </c>
      <c r="AD11" s="59" t="s">
        <v>59</v>
      </c>
      <c r="AE11" s="59" t="s">
        <v>60</v>
      </c>
      <c r="AF11" s="59" t="s">
        <v>61</v>
      </c>
      <c r="AG11" s="59" t="s">
        <v>62</v>
      </c>
      <c r="AH11" s="55"/>
      <c r="AI11" s="55"/>
      <c r="AJ11" s="55"/>
      <c r="AK11" s="64"/>
      <c r="AL11" s="64" t="s">
        <v>58</v>
      </c>
      <c r="AM11" s="64" t="s">
        <v>59</v>
      </c>
      <c r="AN11" s="64" t="s">
        <v>60</v>
      </c>
      <c r="AO11" s="64" t="s">
        <v>61</v>
      </c>
      <c r="AP11" s="64" t="s">
        <v>62</v>
      </c>
      <c r="AQ11" s="60"/>
      <c r="AR11" s="60"/>
      <c r="AS11" s="60"/>
    </row>
    <row r="12" spans="1:45" x14ac:dyDescent="0.2">
      <c r="A12" s="40" t="s">
        <v>54</v>
      </c>
      <c r="B12" s="40">
        <v>1</v>
      </c>
      <c r="C12" s="40">
        <v>1.073539077409754E-6</v>
      </c>
      <c r="D12" s="40">
        <v>1.073539077409754E-6</v>
      </c>
      <c r="E12" s="40">
        <v>2.2028490560664183E-2</v>
      </c>
      <c r="F12" s="40">
        <v>0.88242622974652474</v>
      </c>
      <c r="G12" s="38"/>
      <c r="H12" s="38"/>
      <c r="I12" s="38"/>
      <c r="J12" s="45" t="s">
        <v>54</v>
      </c>
      <c r="K12" s="45">
        <v>1</v>
      </c>
      <c r="L12" s="45">
        <v>3.3840750638690353E-5</v>
      </c>
      <c r="M12" s="45">
        <v>3.3840750638690353E-5</v>
      </c>
      <c r="N12" s="45">
        <v>6.0993320850319395E-2</v>
      </c>
      <c r="O12" s="45">
        <v>0.80563562638186725</v>
      </c>
      <c r="P12" s="43"/>
      <c r="Q12" s="43"/>
      <c r="R12" s="43"/>
      <c r="S12" s="52" t="s">
        <v>54</v>
      </c>
      <c r="T12" s="52">
        <v>1</v>
      </c>
      <c r="U12" s="52">
        <v>4.2554010211782014E-4</v>
      </c>
      <c r="V12" s="52">
        <v>4.2554010211782014E-4</v>
      </c>
      <c r="W12" s="52">
        <v>13.698126275327533</v>
      </c>
      <c r="X12" s="52">
        <v>4.1701858413522924E-4</v>
      </c>
      <c r="Y12" s="50"/>
      <c r="Z12" s="50"/>
      <c r="AA12" s="50"/>
      <c r="AB12" s="57" t="s">
        <v>54</v>
      </c>
      <c r="AC12" s="57">
        <v>1</v>
      </c>
      <c r="AD12" s="57">
        <v>1.2945060637280237E-6</v>
      </c>
      <c r="AE12" s="57">
        <v>1.2945060637280237E-6</v>
      </c>
      <c r="AF12" s="57">
        <v>7.8250813830893617E-3</v>
      </c>
      <c r="AG12" s="57">
        <v>0.92975706786157231</v>
      </c>
      <c r="AH12" s="55"/>
      <c r="AI12" s="55"/>
      <c r="AJ12" s="55"/>
      <c r="AK12" s="62" t="s">
        <v>54</v>
      </c>
      <c r="AL12" s="62">
        <v>1</v>
      </c>
      <c r="AM12" s="62">
        <v>1.6510141292332874E-4</v>
      </c>
      <c r="AN12" s="62">
        <v>1.6510141292332874E-4</v>
      </c>
      <c r="AO12" s="62">
        <v>3.1162204141526346</v>
      </c>
      <c r="AP12" s="62">
        <v>8.1756532153745398E-2</v>
      </c>
      <c r="AQ12" s="60"/>
      <c r="AR12" s="60"/>
      <c r="AS12" s="60"/>
    </row>
    <row r="13" spans="1:45" x14ac:dyDescent="0.2">
      <c r="A13" s="40" t="s">
        <v>55</v>
      </c>
      <c r="B13" s="40">
        <v>72</v>
      </c>
      <c r="C13" s="40">
        <v>3.5088565583120809E-3</v>
      </c>
      <c r="D13" s="40">
        <v>4.8734118865445567E-5</v>
      </c>
      <c r="E13" s="40"/>
      <c r="F13" s="40"/>
      <c r="G13" s="38"/>
      <c r="H13" s="38"/>
      <c r="I13" s="38"/>
      <c r="J13" s="45" t="s">
        <v>55</v>
      </c>
      <c r="K13" s="45">
        <v>72</v>
      </c>
      <c r="L13" s="45">
        <v>3.9947555109600928E-2</v>
      </c>
      <c r="M13" s="45">
        <v>5.548271543000129E-4</v>
      </c>
      <c r="N13" s="45"/>
      <c r="O13" s="45"/>
      <c r="P13" s="43"/>
      <c r="Q13" s="43"/>
      <c r="R13" s="43"/>
      <c r="S13" s="52" t="s">
        <v>55</v>
      </c>
      <c r="T13" s="52">
        <v>72</v>
      </c>
      <c r="U13" s="52">
        <v>2.2367210475836008E-3</v>
      </c>
      <c r="V13" s="52">
        <v>3.1065570105327789E-5</v>
      </c>
      <c r="W13" s="52"/>
      <c r="X13" s="52"/>
      <c r="Y13" s="50"/>
      <c r="Z13" s="50"/>
      <c r="AA13" s="50"/>
      <c r="AB13" s="57" t="s">
        <v>55</v>
      </c>
      <c r="AC13" s="57">
        <v>72</v>
      </c>
      <c r="AD13" s="57">
        <v>1.1910986228186723E-2</v>
      </c>
      <c r="AE13" s="57">
        <v>1.6543036428037116E-4</v>
      </c>
      <c r="AF13" s="57"/>
      <c r="AG13" s="57"/>
      <c r="AH13" s="55"/>
      <c r="AI13" s="55"/>
      <c r="AJ13" s="55"/>
      <c r="AK13" s="62" t="s">
        <v>55</v>
      </c>
      <c r="AL13" s="62">
        <v>72</v>
      </c>
      <c r="AM13" s="62">
        <v>3.8146536992352243E-3</v>
      </c>
      <c r="AN13" s="62">
        <v>5.2981301378267001E-5</v>
      </c>
      <c r="AO13" s="62"/>
      <c r="AP13" s="62"/>
      <c r="AQ13" s="60"/>
      <c r="AR13" s="60"/>
      <c r="AS13" s="60"/>
    </row>
    <row r="14" spans="1:45" ht="13.5" thickBot="1" x14ac:dyDescent="0.25">
      <c r="A14" s="41" t="s">
        <v>56</v>
      </c>
      <c r="B14" s="41">
        <v>73</v>
      </c>
      <c r="C14" s="41">
        <v>3.5099300973894907E-3</v>
      </c>
      <c r="D14" s="41"/>
      <c r="E14" s="41"/>
      <c r="F14" s="41"/>
      <c r="G14" s="38"/>
      <c r="H14" s="38"/>
      <c r="I14" s="38"/>
      <c r="J14" s="46" t="s">
        <v>56</v>
      </c>
      <c r="K14" s="46">
        <v>73</v>
      </c>
      <c r="L14" s="46">
        <v>3.9981395860239619E-2</v>
      </c>
      <c r="M14" s="46"/>
      <c r="N14" s="46"/>
      <c r="O14" s="46"/>
      <c r="P14" s="43"/>
      <c r="Q14" s="43"/>
      <c r="R14" s="43"/>
      <c r="S14" s="53" t="s">
        <v>56</v>
      </c>
      <c r="T14" s="53">
        <v>73</v>
      </c>
      <c r="U14" s="53">
        <v>2.6622611497014209E-3</v>
      </c>
      <c r="V14" s="53"/>
      <c r="W14" s="53"/>
      <c r="X14" s="53"/>
      <c r="Y14" s="50"/>
      <c r="Z14" s="50"/>
      <c r="AA14" s="50"/>
      <c r="AB14" s="58" t="s">
        <v>56</v>
      </c>
      <c r="AC14" s="58">
        <v>73</v>
      </c>
      <c r="AD14" s="58">
        <v>1.1912280734250451E-2</v>
      </c>
      <c r="AE14" s="58"/>
      <c r="AF14" s="58"/>
      <c r="AG14" s="58"/>
      <c r="AH14" s="55"/>
      <c r="AI14" s="55"/>
      <c r="AJ14" s="55"/>
      <c r="AK14" s="63" t="s">
        <v>56</v>
      </c>
      <c r="AL14" s="63">
        <v>73</v>
      </c>
      <c r="AM14" s="63">
        <v>3.979755112158553E-3</v>
      </c>
      <c r="AN14" s="63"/>
      <c r="AO14" s="63"/>
      <c r="AP14" s="63"/>
      <c r="AQ14" s="60"/>
      <c r="AR14" s="60"/>
      <c r="AS14" s="60"/>
    </row>
    <row r="15" spans="1:45" ht="13.5" thickBot="1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43"/>
      <c r="K15" s="43"/>
      <c r="L15" s="43"/>
      <c r="M15" s="43"/>
      <c r="N15" s="43"/>
      <c r="O15" s="43"/>
      <c r="P15" s="43"/>
      <c r="Q15" s="43"/>
      <c r="R15" s="43"/>
      <c r="S15" s="50"/>
      <c r="T15" s="50"/>
      <c r="U15" s="50"/>
      <c r="V15" s="50"/>
      <c r="W15" s="50"/>
      <c r="X15" s="50"/>
      <c r="Y15" s="50"/>
      <c r="Z15" s="50"/>
      <c r="AA15" s="50"/>
      <c r="AB15" s="55"/>
      <c r="AC15" s="55"/>
      <c r="AD15" s="55"/>
      <c r="AE15" s="55"/>
      <c r="AF15" s="55"/>
      <c r="AG15" s="55"/>
      <c r="AH15" s="55"/>
      <c r="AI15" s="55"/>
      <c r="AJ15" s="55"/>
      <c r="AK15" s="60"/>
      <c r="AL15" s="60"/>
      <c r="AM15" s="60"/>
      <c r="AN15" s="60"/>
      <c r="AO15" s="60"/>
      <c r="AP15" s="60"/>
      <c r="AQ15" s="60"/>
      <c r="AR15" s="60"/>
      <c r="AS15" s="60"/>
    </row>
    <row r="16" spans="1:45" x14ac:dyDescent="0.2">
      <c r="A16" s="42"/>
      <c r="B16" s="42" t="s">
        <v>63</v>
      </c>
      <c r="C16" s="42" t="s">
        <v>18</v>
      </c>
      <c r="D16" s="42" t="s">
        <v>64</v>
      </c>
      <c r="E16" s="42" t="s">
        <v>65</v>
      </c>
      <c r="F16" s="42" t="s">
        <v>66</v>
      </c>
      <c r="G16" s="42" t="s">
        <v>67</v>
      </c>
      <c r="H16" s="42" t="s">
        <v>68</v>
      </c>
      <c r="I16" s="42" t="s">
        <v>69</v>
      </c>
      <c r="J16" s="47"/>
      <c r="K16" s="47" t="s">
        <v>63</v>
      </c>
      <c r="L16" s="47" t="s">
        <v>18</v>
      </c>
      <c r="M16" s="47" t="s">
        <v>64</v>
      </c>
      <c r="N16" s="47" t="s">
        <v>65</v>
      </c>
      <c r="O16" s="47" t="s">
        <v>66</v>
      </c>
      <c r="P16" s="47" t="s">
        <v>67</v>
      </c>
      <c r="Q16" s="47" t="s">
        <v>68</v>
      </c>
      <c r="R16" s="47" t="s">
        <v>69</v>
      </c>
      <c r="S16" s="54"/>
      <c r="T16" s="54" t="s">
        <v>63</v>
      </c>
      <c r="U16" s="54" t="s">
        <v>18</v>
      </c>
      <c r="V16" s="54" t="s">
        <v>64</v>
      </c>
      <c r="W16" s="54" t="s">
        <v>65</v>
      </c>
      <c r="X16" s="54" t="s">
        <v>66</v>
      </c>
      <c r="Y16" s="54" t="s">
        <v>67</v>
      </c>
      <c r="Z16" s="54" t="s">
        <v>68</v>
      </c>
      <c r="AA16" s="54" t="s">
        <v>69</v>
      </c>
      <c r="AB16" s="59"/>
      <c r="AC16" s="59" t="s">
        <v>63</v>
      </c>
      <c r="AD16" s="59" t="s">
        <v>18</v>
      </c>
      <c r="AE16" s="59" t="s">
        <v>64</v>
      </c>
      <c r="AF16" s="59" t="s">
        <v>65</v>
      </c>
      <c r="AG16" s="59" t="s">
        <v>66</v>
      </c>
      <c r="AH16" s="59" t="s">
        <v>67</v>
      </c>
      <c r="AI16" s="59" t="s">
        <v>68</v>
      </c>
      <c r="AJ16" s="59" t="s">
        <v>69</v>
      </c>
      <c r="AK16" s="64"/>
      <c r="AL16" s="64" t="s">
        <v>63</v>
      </c>
      <c r="AM16" s="64" t="s">
        <v>18</v>
      </c>
      <c r="AN16" s="64" t="s">
        <v>64</v>
      </c>
      <c r="AO16" s="64" t="s">
        <v>65</v>
      </c>
      <c r="AP16" s="64" t="s">
        <v>66</v>
      </c>
      <c r="AQ16" s="64" t="s">
        <v>67</v>
      </c>
      <c r="AR16" s="64" t="s">
        <v>68</v>
      </c>
      <c r="AS16" s="64" t="s">
        <v>69</v>
      </c>
    </row>
    <row r="17" spans="1:45" x14ac:dyDescent="0.2">
      <c r="A17" s="40" t="s">
        <v>57</v>
      </c>
      <c r="B17" s="40">
        <v>2.083790361003176E-3</v>
      </c>
      <c r="C17" s="40">
        <v>8.2093539886746137E-4</v>
      </c>
      <c r="D17" s="40">
        <v>2.5383122275856453</v>
      </c>
      <c r="E17" s="40">
        <v>1.3302191369034169E-2</v>
      </c>
      <c r="F17" s="40">
        <v>4.4728555277786012E-4</v>
      </c>
      <c r="G17" s="40">
        <v>3.7202951692284917E-3</v>
      </c>
      <c r="H17" s="40">
        <v>4.4728555277786012E-4</v>
      </c>
      <c r="I17" s="40">
        <v>3.7202951692284917E-3</v>
      </c>
      <c r="J17" s="45" t="s">
        <v>57</v>
      </c>
      <c r="K17" s="45">
        <v>-2.8871859262048722E-4</v>
      </c>
      <c r="L17" s="45">
        <v>2.7699458422772516E-3</v>
      </c>
      <c r="M17" s="45">
        <v>-0.10423257675793525</v>
      </c>
      <c r="N17" s="45">
        <v>0.91727459105741516</v>
      </c>
      <c r="O17" s="45">
        <v>-5.8105047108267197E-3</v>
      </c>
      <c r="P17" s="45">
        <v>5.233067525585746E-3</v>
      </c>
      <c r="Q17" s="45">
        <v>-5.8105047108267197E-3</v>
      </c>
      <c r="R17" s="45">
        <v>5.233067525585746E-3</v>
      </c>
      <c r="S17" s="52" t="s">
        <v>57</v>
      </c>
      <c r="T17" s="52">
        <v>8.2616860369357469E-4</v>
      </c>
      <c r="U17" s="52">
        <v>6.5543871110437162E-4</v>
      </c>
      <c r="V17" s="52">
        <v>1.2604818569558309</v>
      </c>
      <c r="W17" s="52">
        <v>0.21156529215154649</v>
      </c>
      <c r="X17" s="52">
        <v>-4.804245870728063E-4</v>
      </c>
      <c r="Y17" s="52">
        <v>2.1327617944599557E-3</v>
      </c>
      <c r="Z17" s="52">
        <v>-4.804245870728063E-4</v>
      </c>
      <c r="AA17" s="52">
        <v>2.1327617944599557E-3</v>
      </c>
      <c r="AB17" s="57" t="s">
        <v>57</v>
      </c>
      <c r="AC17" s="57">
        <v>8.0975447656374798E-4</v>
      </c>
      <c r="AD17" s="57">
        <v>1.5125162066847262E-3</v>
      </c>
      <c r="AE17" s="57">
        <v>0.53536912397034286</v>
      </c>
      <c r="AF17" s="57">
        <v>0.59404445667561534</v>
      </c>
      <c r="AG17" s="57">
        <v>-2.2053914754478713E-3</v>
      </c>
      <c r="AH17" s="57">
        <v>3.824900428575367E-3</v>
      </c>
      <c r="AI17" s="57">
        <v>-2.2053914754478713E-3</v>
      </c>
      <c r="AJ17" s="57">
        <v>3.824900428575367E-3</v>
      </c>
      <c r="AK17" s="62" t="s">
        <v>57</v>
      </c>
      <c r="AL17" s="62">
        <v>8.7546234807874717E-4</v>
      </c>
      <c r="AM17" s="62">
        <v>8.5596052142827091E-4</v>
      </c>
      <c r="AN17" s="62">
        <v>1.0227835585430216</v>
      </c>
      <c r="AO17" s="62">
        <v>0.30983443634791702</v>
      </c>
      <c r="AP17" s="62">
        <v>-8.3086376588940934E-4</v>
      </c>
      <c r="AQ17" s="62">
        <v>2.5817884620469036E-3</v>
      </c>
      <c r="AR17" s="62">
        <v>-8.3086376588940934E-4</v>
      </c>
      <c r="AS17" s="62">
        <v>2.5817884620469036E-3</v>
      </c>
    </row>
    <row r="18" spans="1:45" ht="13.5" thickBot="1" x14ac:dyDescent="0.25">
      <c r="A18" s="41" t="s">
        <v>70</v>
      </c>
      <c r="B18" s="41">
        <v>-2.6638731477398564E-2</v>
      </c>
      <c r="C18" s="41">
        <v>0.17948211162997724</v>
      </c>
      <c r="D18" s="41">
        <v>-0.14841998032827547</v>
      </c>
      <c r="E18" s="41">
        <v>0.88242622974657381</v>
      </c>
      <c r="F18" s="41">
        <v>-0.38442978187929722</v>
      </c>
      <c r="G18" s="41">
        <v>0.33115231892450014</v>
      </c>
      <c r="H18" s="41">
        <v>-0.38442978187929722</v>
      </c>
      <c r="I18" s="41">
        <v>0.33115231892450014</v>
      </c>
      <c r="J18" s="46" t="s">
        <v>70</v>
      </c>
      <c r="K18" s="46">
        <v>0.14956315061711045</v>
      </c>
      <c r="L18" s="46">
        <v>0.6055966517687732</v>
      </c>
      <c r="M18" s="46">
        <v>0.24696825879119313</v>
      </c>
      <c r="N18" s="46">
        <v>0.80563562638181363</v>
      </c>
      <c r="O18" s="46">
        <v>-1.0576717107763558</v>
      </c>
      <c r="P18" s="46">
        <v>1.3567980120105767</v>
      </c>
      <c r="Q18" s="46">
        <v>-1.0576717107763558</v>
      </c>
      <c r="R18" s="46">
        <v>1.3567980120105767</v>
      </c>
      <c r="S18" s="53" t="s">
        <v>70</v>
      </c>
      <c r="T18" s="53">
        <v>-0.53036500217404969</v>
      </c>
      <c r="U18" s="53">
        <v>0.14329936810537747</v>
      </c>
      <c r="V18" s="53">
        <v>-3.7010979824002948</v>
      </c>
      <c r="W18" s="53">
        <v>4.1701858413523119E-4</v>
      </c>
      <c r="X18" s="53">
        <v>-0.81602707161778798</v>
      </c>
      <c r="Y18" s="53">
        <v>-0.24470293273031146</v>
      </c>
      <c r="Z18" s="53">
        <v>-0.81602707161778798</v>
      </c>
      <c r="AA18" s="53">
        <v>-0.24470293273031146</v>
      </c>
      <c r="AB18" s="58" t="s">
        <v>70</v>
      </c>
      <c r="AC18" s="58">
        <v>2.9252073491476314E-2</v>
      </c>
      <c r="AD18" s="58">
        <v>0.33068327060186381</v>
      </c>
      <c r="AE18" s="58">
        <v>8.8459490068051372E-2</v>
      </c>
      <c r="AF18" s="58">
        <v>0.92975706786152612</v>
      </c>
      <c r="AG18" s="58">
        <v>-0.62995297855792809</v>
      </c>
      <c r="AH18" s="58">
        <v>0.68845712554088068</v>
      </c>
      <c r="AI18" s="58">
        <v>-0.62995297855792809</v>
      </c>
      <c r="AJ18" s="58">
        <v>0.68845712554088068</v>
      </c>
      <c r="AK18" s="63" t="s">
        <v>70</v>
      </c>
      <c r="AL18" s="63">
        <v>-0.33035433207719311</v>
      </c>
      <c r="AM18" s="63">
        <v>0.18713969706969069</v>
      </c>
      <c r="AN18" s="63">
        <v>-1.7652819644897115</v>
      </c>
      <c r="AO18" s="63">
        <v>8.1756532153744538E-2</v>
      </c>
      <c r="AP18" s="63">
        <v>-0.70341050006176098</v>
      </c>
      <c r="AQ18" s="63">
        <v>4.2701835907374752E-2</v>
      </c>
      <c r="AR18" s="63">
        <v>-0.70341050006176098</v>
      </c>
      <c r="AS18" s="63">
        <v>4.2701835907374752E-2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tabSelected="1" topLeftCell="A79" workbookViewId="0">
      <selection activeCell="Y105" sqref="Y105"/>
    </sheetView>
  </sheetViews>
  <sheetFormatPr defaultColWidth="14.42578125" defaultRowHeight="15.75" customHeight="1" x14ac:dyDescent="0.2"/>
  <cols>
    <col min="2" max="2" width="16.42578125" customWidth="1"/>
    <col min="4" max="5" width="18.140625" customWidth="1"/>
    <col min="6" max="6" width="16.140625" customWidth="1"/>
    <col min="8" max="9" width="17.85546875" customWidth="1"/>
    <col min="10" max="10" width="16.85546875" customWidth="1"/>
    <col min="12" max="13" width="18.85546875" customWidth="1"/>
    <col min="14" max="14" width="16.85546875" customWidth="1"/>
    <col min="16" max="17" width="19.7109375" customWidth="1"/>
    <col min="18" max="18" width="16.7109375" customWidth="1"/>
    <col min="19" max="19" width="15.7109375" customWidth="1"/>
    <col min="20" max="21" width="17.140625" customWidth="1"/>
    <col min="25" max="25" width="18.42578125" customWidth="1"/>
  </cols>
  <sheetData>
    <row r="1" spans="1:28" ht="12.75" x14ac:dyDescent="0.2">
      <c r="A1" s="1"/>
      <c r="B1" s="1" t="s">
        <v>14</v>
      </c>
      <c r="C1" s="1" t="s">
        <v>0</v>
      </c>
      <c r="D1" s="1" t="s">
        <v>15</v>
      </c>
      <c r="E1" s="2" t="s">
        <v>16</v>
      </c>
      <c r="F1" t="s">
        <v>14</v>
      </c>
      <c r="G1" s="1" t="s">
        <v>1</v>
      </c>
      <c r="H1" t="s">
        <v>15</v>
      </c>
      <c r="I1" t="s">
        <v>16</v>
      </c>
      <c r="J1" t="s">
        <v>14</v>
      </c>
      <c r="K1" s="3" t="s">
        <v>2</v>
      </c>
      <c r="L1" s="3" t="s">
        <v>15</v>
      </c>
      <c r="M1" s="3" t="s">
        <v>16</v>
      </c>
      <c r="N1" s="3" t="s">
        <v>14</v>
      </c>
      <c r="O1" s="3" t="s">
        <v>3</v>
      </c>
      <c r="P1" s="3" t="s">
        <v>15</v>
      </c>
      <c r="Q1" s="3" t="s">
        <v>16</v>
      </c>
      <c r="R1" s="3" t="s">
        <v>14</v>
      </c>
      <c r="S1" s="3" t="s">
        <v>4</v>
      </c>
      <c r="T1" s="3" t="s">
        <v>15</v>
      </c>
      <c r="U1" s="3" t="s">
        <v>16</v>
      </c>
      <c r="V1" s="3" t="s">
        <v>5</v>
      </c>
      <c r="W1" s="3" t="s">
        <v>14</v>
      </c>
      <c r="X1" s="3" t="s">
        <v>6</v>
      </c>
      <c r="Y1" t="s">
        <v>15</v>
      </c>
      <c r="Z1" s="1" t="s">
        <v>7</v>
      </c>
      <c r="AA1" t="s">
        <v>16</v>
      </c>
      <c r="AB1" t="s">
        <v>14</v>
      </c>
    </row>
    <row r="2" spans="1:28" ht="37.5" customHeight="1" x14ac:dyDescent="0.2">
      <c r="A2" s="1" t="s">
        <v>8</v>
      </c>
      <c r="B2" s="1" t="s">
        <v>9</v>
      </c>
      <c r="C2" s="1" t="s">
        <v>10</v>
      </c>
      <c r="D2" s="4" t="s">
        <v>11</v>
      </c>
      <c r="E2" s="14" t="s">
        <v>17</v>
      </c>
      <c r="F2" s="1" t="s">
        <v>12</v>
      </c>
      <c r="G2" s="1" t="s">
        <v>10</v>
      </c>
      <c r="H2" s="1" t="s">
        <v>11</v>
      </c>
      <c r="I2" s="1" t="s">
        <v>17</v>
      </c>
      <c r="J2" s="1" t="s">
        <v>12</v>
      </c>
      <c r="K2" s="1" t="s">
        <v>10</v>
      </c>
      <c r="L2" s="4" t="s">
        <v>11</v>
      </c>
      <c r="M2" t="s">
        <v>17</v>
      </c>
      <c r="N2" s="1" t="s">
        <v>12</v>
      </c>
      <c r="O2" s="1" t="s">
        <v>10</v>
      </c>
      <c r="P2" s="4" t="s">
        <v>11</v>
      </c>
      <c r="Q2" t="s">
        <v>17</v>
      </c>
      <c r="R2" s="1" t="s">
        <v>12</v>
      </c>
      <c r="S2" s="1" t="s">
        <v>10</v>
      </c>
      <c r="T2" s="4" t="s">
        <v>11</v>
      </c>
      <c r="U2" t="s">
        <v>17</v>
      </c>
      <c r="V2" s="1" t="s">
        <v>10</v>
      </c>
      <c r="W2" s="1" t="s">
        <v>13</v>
      </c>
      <c r="X2" s="1" t="s">
        <v>10</v>
      </c>
      <c r="Y2" t="s">
        <v>44</v>
      </c>
      <c r="Z2" s="22"/>
      <c r="AA2" s="22" t="s">
        <v>44</v>
      </c>
      <c r="AB2" s="22"/>
    </row>
    <row r="3" spans="1:28" ht="12.75" x14ac:dyDescent="0.2">
      <c r="A3" s="5">
        <v>42747</v>
      </c>
      <c r="B3" s="1">
        <v>157.94999999999999</v>
      </c>
      <c r="C3" s="6">
        <v>126.62</v>
      </c>
      <c r="D3" s="6">
        <f>Table_6[[#This Row],[Column1]]*Table_6[[#This Row],[Facebook (FB)]]</f>
        <v>19999.629000000001</v>
      </c>
      <c r="E3" s="7"/>
      <c r="F3" s="1">
        <v>1150.75</v>
      </c>
      <c r="G3" s="6">
        <v>17.38</v>
      </c>
      <c r="H3" s="8">
        <f>Table_7[[#This Row],[Column1]]*Table_7[[#This Row],[Twitter (TWTR)]]</f>
        <v>20000.035</v>
      </c>
      <c r="I3" s="1"/>
      <c r="J3" s="1">
        <v>319.44</v>
      </c>
      <c r="K3" s="6">
        <v>62.61</v>
      </c>
      <c r="L3" s="6">
        <f>Table_9[[#This Row],[Column1]]*Table_9[[#This Row],[MSFT]]</f>
        <v>20000.1384</v>
      </c>
      <c r="M3" s="27">
        <f t="shared" ref="M3:M34" si="0">(K4-K3)/K3</f>
        <v>-3.1943778949043315E-4</v>
      </c>
      <c r="N3" s="1">
        <v>379.72</v>
      </c>
      <c r="O3" s="6">
        <v>52.67</v>
      </c>
      <c r="P3" s="6">
        <f>Table_1[[#This Row],[Column1]]*Table_1[[#This Row],[NKE]]</f>
        <v>19999.852400000003</v>
      </c>
      <c r="Q3" s="6"/>
      <c r="R3" s="1">
        <v>24.8</v>
      </c>
      <c r="S3" s="6">
        <v>806.36</v>
      </c>
      <c r="T3" s="9">
        <f>Table_2[[#This Row],[Column1]]*Table_2[[#This Row],[GOOG]]</f>
        <v>19997.727999999999</v>
      </c>
      <c r="V3" s="10">
        <v>2270.44</v>
      </c>
      <c r="W3" s="12">
        <f t="shared" ref="W3:W34" si="1">(V3-V4)/V3</f>
        <v>-4.7127429044597683E-4</v>
      </c>
      <c r="Y3" s="33"/>
      <c r="Z3" s="8">
        <f t="shared" ref="Z3:Z34" si="2">SUM(D3,H3,L3,P3,T3)</f>
        <v>99997.382800000007</v>
      </c>
      <c r="AA3" s="34">
        <f t="shared" ref="AA3:AA34" si="3">(Z3-Z4)/Z4</f>
        <v>1.7471739399087967E-3</v>
      </c>
      <c r="AB3" s="22"/>
    </row>
    <row r="4" spans="1:28" ht="12.75" x14ac:dyDescent="0.2">
      <c r="A4" s="5">
        <v>42748</v>
      </c>
      <c r="B4" s="1">
        <v>157.94999999999999</v>
      </c>
      <c r="C4" s="6">
        <v>127.35</v>
      </c>
      <c r="D4" s="6">
        <f>Table_6[[#This Row],[Column1]]*Table_6[[#This Row],[Facebook (FB)]]</f>
        <v>20114.932499999999</v>
      </c>
      <c r="E4" s="26">
        <f t="shared" ref="E4:E35" si="4">(C4-C3)/C3</f>
        <v>5.7652819459800171E-3</v>
      </c>
      <c r="F4" s="1">
        <v>1150.75</v>
      </c>
      <c r="G4" s="6">
        <v>17.14</v>
      </c>
      <c r="H4" s="8">
        <f>Table_7[[#This Row],[Column1]]*Table_7[[#This Row],[Twitter (TWTR)]]</f>
        <v>19723.855</v>
      </c>
      <c r="I4" s="24">
        <f t="shared" ref="I4:I35" si="5">(H4-H3)/H3</f>
        <v>-1.3808975834292305E-2</v>
      </c>
      <c r="J4" s="1">
        <v>319.44</v>
      </c>
      <c r="K4" s="6">
        <v>62.59</v>
      </c>
      <c r="L4" s="6">
        <f>Table_9[[#This Row],[Column1]]*Table_9[[#This Row],[MSFT]]</f>
        <v>19993.749599999999</v>
      </c>
      <c r="M4" s="26">
        <f t="shared" si="0"/>
        <v>1.7574692442882157E-3</v>
      </c>
      <c r="N4" s="1">
        <v>379.72</v>
      </c>
      <c r="O4" s="6">
        <v>52.58</v>
      </c>
      <c r="P4" s="6">
        <f>Table_1[[#This Row],[Column1]]*Table_1[[#This Row],[NKE]]</f>
        <v>19965.677599999999</v>
      </c>
      <c r="Q4" s="26">
        <f t="shared" ref="Q4:Q35" si="6">(O4-O3)/O3</f>
        <v>-1.708752610594331E-3</v>
      </c>
      <c r="R4" s="1">
        <v>24.8</v>
      </c>
      <c r="S4" s="6">
        <v>807.45</v>
      </c>
      <c r="T4" s="9">
        <f>Table_2[[#This Row],[Column1]]*Table_2[[#This Row],[GOOG]]</f>
        <v>20024.760000000002</v>
      </c>
      <c r="U4" s="30">
        <f t="shared" ref="U4:U35" si="7">(S4-S3)/S3</f>
        <v>1.3517535592043651E-3</v>
      </c>
      <c r="V4" s="10">
        <v>2271.5100000000002</v>
      </c>
      <c r="W4" s="12">
        <f t="shared" si="1"/>
        <v>1.5936535608473417E-3</v>
      </c>
      <c r="X4" s="10">
        <v>19891</v>
      </c>
      <c r="Y4" s="32">
        <f t="shared" ref="Y4:Y35" si="8">(X4-X5)/X5</f>
        <v>2.6501415839400597E-4</v>
      </c>
      <c r="Z4" s="8">
        <f t="shared" si="2"/>
        <v>99822.974699999992</v>
      </c>
      <c r="AA4" s="35">
        <f>(Z4-Z5)/Z5</f>
        <v>-4.56577969715338E-3</v>
      </c>
      <c r="AB4" s="22"/>
    </row>
    <row r="5" spans="1:28" ht="12.75" x14ac:dyDescent="0.2">
      <c r="A5" s="5">
        <v>42752</v>
      </c>
      <c r="B5" s="1">
        <v>157.94999999999999</v>
      </c>
      <c r="C5" s="6">
        <v>128.34</v>
      </c>
      <c r="D5" s="6">
        <f>Table_6[[#This Row],[Column1]]*Table_6[[#This Row],[Facebook (FB)]]</f>
        <v>20271.303</v>
      </c>
      <c r="E5" s="29">
        <f t="shared" si="4"/>
        <v>7.7738515901060786E-3</v>
      </c>
      <c r="F5" s="1">
        <v>1150.75</v>
      </c>
      <c r="G5" s="6">
        <v>17.25</v>
      </c>
      <c r="H5" s="8">
        <f>Table_7[[#This Row],[Column1]]*Table_7[[#This Row],[Twitter (TWTR)]]</f>
        <v>19850.4375</v>
      </c>
      <c r="I5" s="25">
        <f t="shared" si="5"/>
        <v>6.4177362893815858E-3</v>
      </c>
      <c r="J5" s="1">
        <v>319.44</v>
      </c>
      <c r="K5" s="6">
        <v>62.7</v>
      </c>
      <c r="L5" s="6">
        <f>Table_9[[#This Row],[Column1]]*Table_9[[#This Row],[MSFT]]</f>
        <v>20028.887999999999</v>
      </c>
      <c r="M5" s="27">
        <f t="shared" si="0"/>
        <v>-2.7113237639553702E-3</v>
      </c>
      <c r="N5" s="1">
        <v>379.72</v>
      </c>
      <c r="O5" s="6">
        <v>52.92</v>
      </c>
      <c r="P5" s="6">
        <f>Table_1[[#This Row],[Column1]]*Table_1[[#This Row],[NKE]]</f>
        <v>20094.782400000004</v>
      </c>
      <c r="Q5" s="28">
        <f t="shared" si="6"/>
        <v>6.4663370102701293E-3</v>
      </c>
      <c r="R5" s="1">
        <v>24.8</v>
      </c>
      <c r="S5" s="6">
        <v>807.88</v>
      </c>
      <c r="T5" s="9">
        <f>Table_2[[#This Row],[Column1]]*Table_2[[#This Row],[GOOG]]</f>
        <v>20035.423999999999</v>
      </c>
      <c r="U5" s="31">
        <f t="shared" si="7"/>
        <v>5.3254071459526899E-4</v>
      </c>
      <c r="V5" s="10">
        <v>2267.89</v>
      </c>
      <c r="W5" s="12">
        <f t="shared" si="1"/>
        <v>-1.7637539739581726E-3</v>
      </c>
      <c r="X5" s="10">
        <v>19885.73</v>
      </c>
      <c r="Y5" s="23">
        <f t="shared" si="8"/>
        <v>2.973757197970175E-3</v>
      </c>
      <c r="Z5" s="8">
        <f t="shared" si="2"/>
        <v>100280.8349</v>
      </c>
      <c r="AA5" s="34">
        <f t="shared" si="3"/>
        <v>2.6612014500588853E-3</v>
      </c>
      <c r="AB5" s="22"/>
    </row>
    <row r="6" spans="1:28" ht="12.75" x14ac:dyDescent="0.2">
      <c r="A6" s="13">
        <v>42753</v>
      </c>
      <c r="B6" s="1">
        <v>157.94999999999999</v>
      </c>
      <c r="C6" s="8">
        <v>127.87</v>
      </c>
      <c r="D6" s="6">
        <f>Table_6[[#This Row],[Column1]]*Table_6[[#This Row],[Facebook (FB)]]</f>
        <v>20197.066500000001</v>
      </c>
      <c r="E6" s="26">
        <f t="shared" si="4"/>
        <v>-3.6621474209131903E-3</v>
      </c>
      <c r="F6" s="1">
        <v>1150.75</v>
      </c>
      <c r="G6" s="8">
        <v>16.96</v>
      </c>
      <c r="H6" s="8">
        <f>Table_7[[#This Row],[Column1]]*Table_7[[#This Row],[Twitter (TWTR)]]</f>
        <v>19516.72</v>
      </c>
      <c r="I6" s="24">
        <f t="shared" si="5"/>
        <v>-1.6811594202898492E-2</v>
      </c>
      <c r="J6" s="1">
        <v>319.44</v>
      </c>
      <c r="K6" s="8">
        <v>62.53</v>
      </c>
      <c r="L6" s="6">
        <f>Table_9[[#This Row],[Column1]]*Table_9[[#This Row],[MSFT]]</f>
        <v>19974.583200000001</v>
      </c>
      <c r="M6" s="26">
        <f t="shared" si="0"/>
        <v>-4.7976971053895949E-4</v>
      </c>
      <c r="N6" s="1">
        <v>379.72</v>
      </c>
      <c r="O6" s="8">
        <v>53.65</v>
      </c>
      <c r="P6" s="6">
        <f>Table_1[[#This Row],[Column1]]*Table_1[[#This Row],[NKE]]</f>
        <v>20371.977999999999</v>
      </c>
      <c r="Q6" s="26">
        <f t="shared" si="6"/>
        <v>1.3794406651549448E-2</v>
      </c>
      <c r="R6" s="1">
        <v>24.8</v>
      </c>
      <c r="S6" s="8">
        <v>804.61</v>
      </c>
      <c r="T6" s="9">
        <f>Table_2[[#This Row],[Column1]]*Table_2[[#This Row],[GOOG]]</f>
        <v>19954.328000000001</v>
      </c>
      <c r="U6" s="30">
        <f t="shared" si="7"/>
        <v>-4.047630836262789E-3</v>
      </c>
      <c r="V6" s="10">
        <v>2271.89</v>
      </c>
      <c r="W6" s="12">
        <f t="shared" si="1"/>
        <v>0</v>
      </c>
      <c r="X6" s="10">
        <v>19826.77</v>
      </c>
      <c r="Y6" s="32">
        <f t="shared" si="8"/>
        <v>1.1133709539947684E-3</v>
      </c>
      <c r="Z6" s="8">
        <f t="shared" si="2"/>
        <v>100014.67569999999</v>
      </c>
      <c r="AA6" s="35">
        <f t="shared" si="3"/>
        <v>-6.2792525181043241E-4</v>
      </c>
      <c r="AB6" s="22"/>
    </row>
    <row r="7" spans="1:28" ht="12.75" x14ac:dyDescent="0.2">
      <c r="A7" s="13">
        <v>42754</v>
      </c>
      <c r="B7" s="1">
        <v>157.94999999999999</v>
      </c>
      <c r="C7" s="8">
        <v>127.92</v>
      </c>
      <c r="D7" s="6">
        <f>Table_6[[#This Row],[Column1]]*Table_6[[#This Row],[Facebook (FB)]]</f>
        <v>20204.964</v>
      </c>
      <c r="E7" s="29">
        <f t="shared" si="4"/>
        <v>3.9102213185264061E-4</v>
      </c>
      <c r="F7" s="1">
        <v>1150.75</v>
      </c>
      <c r="G7" s="8">
        <v>17.11</v>
      </c>
      <c r="H7" s="8">
        <f>Table_7[[#This Row],[Column1]]*Table_7[[#This Row],[Twitter (TWTR)]]</f>
        <v>19689.3325</v>
      </c>
      <c r="I7" s="25">
        <f t="shared" si="5"/>
        <v>8.844339622641471E-3</v>
      </c>
      <c r="J7" s="1">
        <v>319.44</v>
      </c>
      <c r="K7" s="8">
        <v>62.5</v>
      </c>
      <c r="L7" s="6">
        <f>Table_9[[#This Row],[Column1]]*Table_9[[#This Row],[MSFT]]</f>
        <v>19965</v>
      </c>
      <c r="M7" s="27">
        <f t="shared" si="0"/>
        <v>-3.2000000000000457E-3</v>
      </c>
      <c r="N7" s="1">
        <v>379.72</v>
      </c>
      <c r="O7" s="8">
        <v>53.27</v>
      </c>
      <c r="P7" s="6">
        <f>Table_1[[#This Row],[Column1]]*Table_1[[#This Row],[NKE]]</f>
        <v>20227.684400000002</v>
      </c>
      <c r="Q7" s="28">
        <f t="shared" si="6"/>
        <v>-7.0829450139794125E-3</v>
      </c>
      <c r="R7" s="1">
        <v>24.8</v>
      </c>
      <c r="S7" s="8">
        <v>806.07</v>
      </c>
      <c r="T7" s="9">
        <f>Table_2[[#This Row],[Column1]]*Table_2[[#This Row],[GOOG]]</f>
        <v>19990.536</v>
      </c>
      <c r="U7" s="31">
        <f t="shared" si="7"/>
        <v>1.8145436919750392E-3</v>
      </c>
      <c r="V7" s="10">
        <v>2271.89</v>
      </c>
      <c r="W7" s="12">
        <f t="shared" si="1"/>
        <v>3.6093296770529464E-3</v>
      </c>
      <c r="X7" s="10">
        <v>19804.72</v>
      </c>
      <c r="Y7" s="23">
        <f t="shared" si="8"/>
        <v>0</v>
      </c>
      <c r="Z7" s="8">
        <f t="shared" si="2"/>
        <v>100077.51689999999</v>
      </c>
      <c r="AA7" s="34">
        <f t="shared" si="3"/>
        <v>7.210006099508233E-3</v>
      </c>
      <c r="AB7" s="22"/>
    </row>
    <row r="8" spans="1:28" ht="12.75" x14ac:dyDescent="0.2">
      <c r="A8" s="13">
        <v>42755</v>
      </c>
      <c r="B8" s="1">
        <v>157.94999999999999</v>
      </c>
      <c r="C8" s="8">
        <v>127.55</v>
      </c>
      <c r="D8" s="6">
        <f>Table_6[[#This Row],[Column1]]*Table_6[[#This Row],[Facebook (FB)]]</f>
        <v>20146.522499999999</v>
      </c>
      <c r="E8" s="26">
        <f t="shared" si="4"/>
        <v>-2.8924327704815864E-3</v>
      </c>
      <c r="F8" s="1">
        <v>1150.75</v>
      </c>
      <c r="G8" s="8">
        <v>16.79</v>
      </c>
      <c r="H8" s="8">
        <f>Table_7[[#This Row],[Column1]]*Table_7[[#This Row],[Twitter (TWTR)]]</f>
        <v>19321.092499999999</v>
      </c>
      <c r="I8" s="24">
        <f t="shared" si="5"/>
        <v>-1.8702513150204641E-2</v>
      </c>
      <c r="J8" s="1">
        <v>319.44</v>
      </c>
      <c r="K8" s="8">
        <v>62.3</v>
      </c>
      <c r="L8" s="6">
        <f>Table_9[[#This Row],[Column1]]*Table_9[[#This Row],[MSFT]]</f>
        <v>19901.111999999997</v>
      </c>
      <c r="M8" s="26">
        <f t="shared" si="0"/>
        <v>7.0626003210273649E-3</v>
      </c>
      <c r="N8" s="1">
        <v>379.72</v>
      </c>
      <c r="O8" s="8">
        <v>52.93</v>
      </c>
      <c r="P8" s="6">
        <f>Table_1[[#This Row],[Column1]]*Table_1[[#This Row],[NKE]]</f>
        <v>20098.579600000001</v>
      </c>
      <c r="Q8" s="26">
        <f t="shared" si="6"/>
        <v>-6.3825793129341727E-3</v>
      </c>
      <c r="R8" s="1">
        <v>24.8</v>
      </c>
      <c r="S8" s="8">
        <v>802.17</v>
      </c>
      <c r="T8" s="9">
        <f>Table_2[[#This Row],[Column1]]*Table_2[[#This Row],[GOOG]]</f>
        <v>19893.815999999999</v>
      </c>
      <c r="U8" s="30">
        <f t="shared" si="7"/>
        <v>-4.8382894785813776E-3</v>
      </c>
      <c r="V8" s="10">
        <v>2263.69</v>
      </c>
      <c r="W8" s="12">
        <f t="shared" si="1"/>
        <v>-3.3661852992237853E-3</v>
      </c>
      <c r="X8" s="10">
        <v>19804.72</v>
      </c>
      <c r="Y8" s="32">
        <f t="shared" si="8"/>
        <v>3.6650382112667339E-3</v>
      </c>
      <c r="Z8" s="8">
        <f t="shared" si="2"/>
        <v>99361.122600000002</v>
      </c>
      <c r="AA8" s="35">
        <f t="shared" si="3"/>
        <v>8.5090819593726586E-5</v>
      </c>
      <c r="AB8" s="22"/>
    </row>
    <row r="9" spans="1:28" ht="12.75" x14ac:dyDescent="0.2">
      <c r="A9" s="13">
        <v>42758</v>
      </c>
      <c r="B9" s="1">
        <v>157.94999999999999</v>
      </c>
      <c r="C9" s="8">
        <v>127.04</v>
      </c>
      <c r="D9" s="6">
        <f>Table_6[[#This Row],[Column1]]*Table_6[[#This Row],[Facebook (FB)]]</f>
        <v>20065.968000000001</v>
      </c>
      <c r="E9" s="29">
        <f t="shared" si="4"/>
        <v>-3.9984319874558283E-3</v>
      </c>
      <c r="F9" s="1">
        <v>1150.75</v>
      </c>
      <c r="G9" s="8">
        <v>16.579999999999998</v>
      </c>
      <c r="H9" s="8">
        <f>Table_7[[#This Row],[Column1]]*Table_7[[#This Row],[Twitter (TWTR)]]</f>
        <v>19079.434999999998</v>
      </c>
      <c r="I9" s="25">
        <f t="shared" si="5"/>
        <v>-1.2507444907683206E-2</v>
      </c>
      <c r="J9" s="1">
        <v>319.44</v>
      </c>
      <c r="K9" s="8">
        <v>62.74</v>
      </c>
      <c r="L9" s="6">
        <f>Table_9[[#This Row],[Column1]]*Table_9[[#This Row],[MSFT]]</f>
        <v>20041.6656</v>
      </c>
      <c r="M9" s="27">
        <f t="shared" si="0"/>
        <v>3.5065349059610913E-3</v>
      </c>
      <c r="N9" s="1">
        <v>379.72</v>
      </c>
      <c r="O9" s="8">
        <v>53.2</v>
      </c>
      <c r="P9" s="6">
        <f>Table_1[[#This Row],[Column1]]*Table_1[[#This Row],[NKE]]</f>
        <v>20201.104000000003</v>
      </c>
      <c r="Q9" s="28">
        <f t="shared" si="6"/>
        <v>5.1010768940110167E-3</v>
      </c>
      <c r="R9" s="1">
        <v>24.8</v>
      </c>
      <c r="S9" s="8">
        <v>805.02</v>
      </c>
      <c r="T9" s="9">
        <f>Table_2[[#This Row],[Column1]]*Table_2[[#This Row],[GOOG]]</f>
        <v>19964.495999999999</v>
      </c>
      <c r="U9" s="31">
        <f t="shared" si="7"/>
        <v>3.552862859493652E-3</v>
      </c>
      <c r="V9" s="10">
        <v>2271.31</v>
      </c>
      <c r="W9" s="12">
        <f t="shared" si="1"/>
        <v>2.6900775323492289E-3</v>
      </c>
      <c r="X9" s="10">
        <v>19732.400000000001</v>
      </c>
      <c r="Y9" s="23">
        <f t="shared" si="8"/>
        <v>-4.7838202473867303E-3</v>
      </c>
      <c r="Z9" s="8">
        <f t="shared" si="2"/>
        <v>99352.668600000005</v>
      </c>
      <c r="AA9" s="34">
        <f t="shared" si="3"/>
        <v>-7.6751206460352562E-3</v>
      </c>
      <c r="AB9" s="22"/>
    </row>
    <row r="10" spans="1:28" ht="12.75" x14ac:dyDescent="0.2">
      <c r="A10" s="13">
        <v>42759</v>
      </c>
      <c r="B10" s="1">
        <v>157.94999999999999</v>
      </c>
      <c r="C10" s="8">
        <v>128.93</v>
      </c>
      <c r="D10" s="6">
        <f>Table_6[[#This Row],[Column1]]*Table_6[[#This Row],[Facebook (FB)]]</f>
        <v>20364.4935</v>
      </c>
      <c r="E10" s="26">
        <f t="shared" si="4"/>
        <v>1.4877204030226705E-2</v>
      </c>
      <c r="F10" s="1">
        <v>1150.75</v>
      </c>
      <c r="G10" s="8">
        <v>16.61</v>
      </c>
      <c r="H10" s="8">
        <f>Table_7[[#This Row],[Column1]]*Table_7[[#This Row],[Twitter (TWTR)]]</f>
        <v>19113.9575</v>
      </c>
      <c r="I10" s="24">
        <f t="shared" si="5"/>
        <v>1.8094089264175154E-3</v>
      </c>
      <c r="J10" s="1">
        <v>319.44</v>
      </c>
      <c r="K10" s="8">
        <v>62.96</v>
      </c>
      <c r="L10" s="6">
        <f>Table_9[[#This Row],[Column1]]*Table_9[[#This Row],[MSFT]]</f>
        <v>20111.9424</v>
      </c>
      <c r="M10" s="26">
        <f t="shared" si="0"/>
        <v>8.1003811944091175E-3</v>
      </c>
      <c r="N10" s="1">
        <v>379.72</v>
      </c>
      <c r="O10" s="8">
        <v>53.24</v>
      </c>
      <c r="P10" s="6">
        <f>Table_1[[#This Row],[Column1]]*Table_1[[#This Row],[NKE]]</f>
        <v>20216.292800000003</v>
      </c>
      <c r="Q10" s="26">
        <f t="shared" si="6"/>
        <v>7.5187969924810419E-4</v>
      </c>
      <c r="R10" s="1">
        <v>24.8</v>
      </c>
      <c r="S10" s="8">
        <v>819.13</v>
      </c>
      <c r="T10" s="9">
        <f>Table_2[[#This Row],[Column1]]*Table_2[[#This Row],[GOOG]]</f>
        <v>20314.423999999999</v>
      </c>
      <c r="U10" s="30">
        <f t="shared" si="7"/>
        <v>1.7527514844351711E-2</v>
      </c>
      <c r="V10" s="10">
        <v>2265.1999999999998</v>
      </c>
      <c r="W10" s="12">
        <f t="shared" si="1"/>
        <v>-1.4758078756842792E-2</v>
      </c>
      <c r="X10" s="10">
        <v>19827.25</v>
      </c>
      <c r="Y10" s="32">
        <f t="shared" si="8"/>
        <v>1.3838488675419994E-3</v>
      </c>
      <c r="Z10" s="8">
        <f t="shared" si="2"/>
        <v>100121.1102</v>
      </c>
      <c r="AA10" s="35">
        <f t="shared" si="3"/>
        <v>-5.8057510022097806E-3</v>
      </c>
      <c r="AB10" s="22"/>
    </row>
    <row r="11" spans="1:28" ht="12.75" x14ac:dyDescent="0.2">
      <c r="A11" s="13">
        <v>42760</v>
      </c>
      <c r="B11" s="1">
        <v>157.94999999999999</v>
      </c>
      <c r="C11" s="8">
        <v>130.46</v>
      </c>
      <c r="D11" s="6">
        <f>Table_6[[#This Row],[Column1]]*Table_6[[#This Row],[Facebook (FB)]]</f>
        <v>20606.156999999999</v>
      </c>
      <c r="E11" s="29">
        <f t="shared" si="4"/>
        <v>1.1866904521833562E-2</v>
      </c>
      <c r="F11" s="1">
        <v>1150.75</v>
      </c>
      <c r="G11" s="8">
        <v>16.649999999999999</v>
      </c>
      <c r="H11" s="8">
        <f>Table_7[[#This Row],[Column1]]*Table_7[[#This Row],[Twitter (TWTR)]]</f>
        <v>19159.987499999999</v>
      </c>
      <c r="I11" s="25">
        <f t="shared" si="5"/>
        <v>2.4081878386513537E-3</v>
      </c>
      <c r="J11" s="1">
        <v>319.44</v>
      </c>
      <c r="K11" s="8">
        <v>63.47</v>
      </c>
      <c r="L11" s="6">
        <f>Table_9[[#This Row],[Column1]]*Table_9[[#This Row],[MSFT]]</f>
        <v>20274.856799999998</v>
      </c>
      <c r="M11" s="27">
        <f t="shared" si="0"/>
        <v>3.3086497557901504E-3</v>
      </c>
      <c r="N11" s="1">
        <v>379.72</v>
      </c>
      <c r="O11" s="8">
        <v>53.58</v>
      </c>
      <c r="P11" s="6">
        <f>Table_1[[#This Row],[Column1]]*Table_1[[#This Row],[NKE]]</f>
        <v>20345.3976</v>
      </c>
      <c r="Q11" s="28">
        <f t="shared" si="6"/>
        <v>6.3861758076633416E-3</v>
      </c>
      <c r="R11" s="1">
        <v>24.8</v>
      </c>
      <c r="S11" s="8">
        <v>819.33</v>
      </c>
      <c r="T11" s="9">
        <f>Table_2[[#This Row],[Column1]]*Table_2[[#This Row],[GOOG]]</f>
        <v>20319.384000000002</v>
      </c>
      <c r="U11" s="31">
        <f t="shared" si="7"/>
        <v>2.4416148840848885E-4</v>
      </c>
      <c r="V11" s="10">
        <v>2298.63</v>
      </c>
      <c r="W11" s="12">
        <f t="shared" si="1"/>
        <v>1.1311085298643899E-4</v>
      </c>
      <c r="X11" s="10">
        <v>19799.849999999999</v>
      </c>
      <c r="Y11" s="23">
        <f t="shared" si="8"/>
        <v>-1.3767511362928907E-2</v>
      </c>
      <c r="Z11" s="8">
        <f t="shared" si="2"/>
        <v>100705.78289999999</v>
      </c>
      <c r="AA11" s="34">
        <f t="shared" si="3"/>
        <v>-8.1194110030447398E-3</v>
      </c>
      <c r="AB11" s="22"/>
    </row>
    <row r="12" spans="1:28" ht="12.75" x14ac:dyDescent="0.2">
      <c r="A12" s="13">
        <v>42761</v>
      </c>
      <c r="B12" s="1">
        <v>157.94999999999999</v>
      </c>
      <c r="C12" s="8">
        <v>131.47999999999999</v>
      </c>
      <c r="D12" s="6">
        <f>Table_6[[#This Row],[Column1]]*Table_6[[#This Row],[Facebook (FB)]]</f>
        <v>20767.265999999996</v>
      </c>
      <c r="E12" s="26">
        <f t="shared" si="4"/>
        <v>7.8184884255709172E-3</v>
      </c>
      <c r="F12" s="1">
        <v>1150.75</v>
      </c>
      <c r="G12" s="8">
        <v>16.73</v>
      </c>
      <c r="H12" s="8">
        <f>Table_7[[#This Row],[Column1]]*Table_7[[#This Row],[Twitter (TWTR)]]</f>
        <v>19252.047500000001</v>
      </c>
      <c r="I12" s="24">
        <f t="shared" si="5"/>
        <v>4.8048048048048731E-3</v>
      </c>
      <c r="J12" s="1">
        <v>319.44</v>
      </c>
      <c r="K12" s="8">
        <v>63.68</v>
      </c>
      <c r="L12" s="6">
        <f>Table_9[[#This Row],[Column1]]*Table_9[[#This Row],[MSFT]]</f>
        <v>20341.939200000001</v>
      </c>
      <c r="M12" s="26">
        <f t="shared" si="0"/>
        <v>9.2650753768843633E-3</v>
      </c>
      <c r="N12" s="1">
        <v>379.72</v>
      </c>
      <c r="O12" s="8">
        <v>53.86</v>
      </c>
      <c r="P12" s="6">
        <f>Table_1[[#This Row],[Column1]]*Table_1[[#This Row],[NKE]]</f>
        <v>20451.7192</v>
      </c>
      <c r="Q12" s="26">
        <f t="shared" si="6"/>
        <v>5.2258305337812829E-3</v>
      </c>
      <c r="R12" s="1">
        <v>24.8</v>
      </c>
      <c r="S12" s="8">
        <v>835.37</v>
      </c>
      <c r="T12" s="9">
        <f>Table_2[[#This Row],[Column1]]*Table_2[[#This Row],[GOOG]]</f>
        <v>20717.175999999999</v>
      </c>
      <c r="U12" s="30">
        <f t="shared" si="7"/>
        <v>1.957697142787395E-2</v>
      </c>
      <c r="V12" s="10">
        <v>2298.37</v>
      </c>
      <c r="W12" s="12">
        <f t="shared" si="1"/>
        <v>7.3530371524169506E-4</v>
      </c>
      <c r="X12" s="10">
        <v>20076.25</v>
      </c>
      <c r="Y12" s="32">
        <f t="shared" si="8"/>
        <v>3.8567885707516906E-4</v>
      </c>
      <c r="Z12" s="8">
        <f t="shared" si="2"/>
        <v>101530.14790000001</v>
      </c>
      <c r="AA12" s="35">
        <f t="shared" si="3"/>
        <v>-3.2032091355170878E-3</v>
      </c>
      <c r="AB12" s="22"/>
    </row>
    <row r="13" spans="1:28" ht="12.75" x14ac:dyDescent="0.2">
      <c r="A13" s="13">
        <v>42762</v>
      </c>
      <c r="B13" s="1">
        <v>157.94999999999999</v>
      </c>
      <c r="C13" s="8">
        <v>132.78</v>
      </c>
      <c r="D13" s="6">
        <f>Table_6[[#This Row],[Column1]]*Table_6[[#This Row],[Facebook (FB)]]</f>
        <v>20972.600999999999</v>
      </c>
      <c r="E13" s="29">
        <f t="shared" si="4"/>
        <v>9.8874353513843279E-3</v>
      </c>
      <c r="F13" s="1">
        <v>1150.75</v>
      </c>
      <c r="G13" s="8">
        <v>16.809999999999999</v>
      </c>
      <c r="H13" s="8">
        <f>Table_7[[#This Row],[Column1]]*Table_7[[#This Row],[Twitter (TWTR)]]</f>
        <v>19344.107499999998</v>
      </c>
      <c r="I13" s="25">
        <f t="shared" si="5"/>
        <v>4.7818290496113554E-3</v>
      </c>
      <c r="J13" s="1">
        <v>319.44</v>
      </c>
      <c r="K13" s="8">
        <v>64.27</v>
      </c>
      <c r="L13" s="6">
        <f>Table_9[[#This Row],[Column1]]*Table_9[[#This Row],[MSFT]]</f>
        <v>20530.408799999997</v>
      </c>
      <c r="M13" s="27">
        <f t="shared" si="0"/>
        <v>2.3494632021160811E-2</v>
      </c>
      <c r="N13" s="1">
        <v>379.72</v>
      </c>
      <c r="O13" s="8">
        <v>53.65</v>
      </c>
      <c r="P13" s="6">
        <f>Table_1[[#This Row],[Column1]]*Table_1[[#This Row],[NKE]]</f>
        <v>20371.977999999999</v>
      </c>
      <c r="Q13" s="28">
        <f t="shared" si="6"/>
        <v>-3.8989974006684155E-3</v>
      </c>
      <c r="R13" s="1">
        <v>24.8</v>
      </c>
      <c r="S13" s="8">
        <v>832.15</v>
      </c>
      <c r="T13" s="9">
        <f>Table_2[[#This Row],[Column1]]*Table_2[[#This Row],[GOOG]]</f>
        <v>20637.32</v>
      </c>
      <c r="U13" s="31">
        <f t="shared" si="7"/>
        <v>-3.8545794079270588E-3</v>
      </c>
      <c r="V13" s="10">
        <v>2296.6799999999998</v>
      </c>
      <c r="W13" s="12">
        <f t="shared" si="1"/>
        <v>8.6646811919805194E-4</v>
      </c>
      <c r="X13" s="10">
        <v>20068.509999999998</v>
      </c>
      <c r="Y13" s="23">
        <f t="shared" si="8"/>
        <v>-1.6118673234197583E-3</v>
      </c>
      <c r="Z13" s="8">
        <f t="shared" si="2"/>
        <v>101856.41529999999</v>
      </c>
      <c r="AA13" s="34">
        <f t="shared" si="3"/>
        <v>2.7812140137373422E-3</v>
      </c>
      <c r="AB13" s="22"/>
    </row>
    <row r="14" spans="1:28" ht="12.75" x14ac:dyDescent="0.2">
      <c r="A14" s="13">
        <v>42765</v>
      </c>
      <c r="B14" s="1">
        <v>157.94999999999999</v>
      </c>
      <c r="C14" s="8">
        <v>132.18</v>
      </c>
      <c r="D14" s="6">
        <f>Table_6[[#This Row],[Column1]]*Table_6[[#This Row],[Facebook (FB)]]</f>
        <v>20877.830999999998</v>
      </c>
      <c r="E14" s="26">
        <f t="shared" si="4"/>
        <v>-4.5187528242204723E-3</v>
      </c>
      <c r="F14" s="1">
        <v>1150.75</v>
      </c>
      <c r="G14" s="8">
        <v>16.57</v>
      </c>
      <c r="H14" s="8">
        <f>Table_7[[#This Row],[Column1]]*Table_7[[#This Row],[Twitter (TWTR)]]</f>
        <v>19067.927500000002</v>
      </c>
      <c r="I14" s="24">
        <f t="shared" si="5"/>
        <v>-1.4277215942890964E-2</v>
      </c>
      <c r="J14" s="1">
        <v>319.44</v>
      </c>
      <c r="K14" s="8">
        <v>65.78</v>
      </c>
      <c r="L14" s="6">
        <f>Table_9[[#This Row],[Column1]]*Table_9[[#This Row],[MSFT]]</f>
        <v>21012.763200000001</v>
      </c>
      <c r="M14" s="26">
        <f t="shared" si="0"/>
        <v>-9.8814229249012727E-3</v>
      </c>
      <c r="N14" s="1">
        <v>379.72</v>
      </c>
      <c r="O14" s="8">
        <v>53.19</v>
      </c>
      <c r="P14" s="6">
        <f>Table_1[[#This Row],[Column1]]*Table_1[[#This Row],[NKE]]</f>
        <v>20197.306800000002</v>
      </c>
      <c r="Q14" s="26">
        <f t="shared" si="6"/>
        <v>-8.5740913327120392E-3</v>
      </c>
      <c r="R14" s="1">
        <v>24.8</v>
      </c>
      <c r="S14" s="8">
        <v>823.31</v>
      </c>
      <c r="T14" s="9">
        <f>Table_2[[#This Row],[Column1]]*Table_2[[#This Row],[GOOG]]</f>
        <v>20418.088</v>
      </c>
      <c r="U14" s="30">
        <f t="shared" si="7"/>
        <v>-1.0623084780388189E-2</v>
      </c>
      <c r="V14" s="10">
        <v>2294.69</v>
      </c>
      <c r="W14" s="12">
        <f t="shared" si="1"/>
        <v>6.0095263412486928E-3</v>
      </c>
      <c r="X14" s="10">
        <v>20100.91</v>
      </c>
      <c r="Y14" s="32">
        <f t="shared" si="8"/>
        <v>3.5483617318399121E-4</v>
      </c>
      <c r="Z14" s="8">
        <f t="shared" si="2"/>
        <v>101573.91650000001</v>
      </c>
      <c r="AA14" s="35">
        <f t="shared" si="3"/>
        <v>5.2822511921315008E-3</v>
      </c>
      <c r="AB14" s="22"/>
    </row>
    <row r="15" spans="1:28" ht="12.75" x14ac:dyDescent="0.2">
      <c r="A15" s="13">
        <v>42766</v>
      </c>
      <c r="B15" s="1">
        <v>157.94999999999999</v>
      </c>
      <c r="C15" s="8">
        <v>130.97999999999999</v>
      </c>
      <c r="D15" s="6">
        <f>Table_6[[#This Row],[Column1]]*Table_6[[#This Row],[Facebook (FB)]]</f>
        <v>20688.290999999997</v>
      </c>
      <c r="E15" s="29">
        <f t="shared" si="4"/>
        <v>-9.0785292782570512E-3</v>
      </c>
      <c r="F15" s="1">
        <v>1150.75</v>
      </c>
      <c r="G15" s="8">
        <v>16.940000000000001</v>
      </c>
      <c r="H15" s="8">
        <f>Table_7[[#This Row],[Column1]]*Table_7[[#This Row],[Twitter (TWTR)]]</f>
        <v>19493.705000000002</v>
      </c>
      <c r="I15" s="25">
        <f t="shared" si="5"/>
        <v>2.2329511164755587E-2</v>
      </c>
      <c r="J15" s="1">
        <v>319.44</v>
      </c>
      <c r="K15" s="8">
        <v>65.13</v>
      </c>
      <c r="L15" s="6">
        <f>Table_9[[#This Row],[Column1]]*Table_9[[#This Row],[MSFT]]</f>
        <v>20805.127199999999</v>
      </c>
      <c r="M15" s="27">
        <f t="shared" si="0"/>
        <v>-7.3698756333485304E-3</v>
      </c>
      <c r="N15" s="1">
        <v>379.72</v>
      </c>
      <c r="O15" s="8">
        <v>53.08</v>
      </c>
      <c r="P15" s="6">
        <f>Table_1[[#This Row],[Column1]]*Table_1[[#This Row],[NKE]]</f>
        <v>20155.5376</v>
      </c>
      <c r="Q15" s="28">
        <f t="shared" si="6"/>
        <v>-2.0680579056213469E-3</v>
      </c>
      <c r="R15" s="1">
        <v>24.8</v>
      </c>
      <c r="S15" s="8">
        <v>802.32</v>
      </c>
      <c r="T15" s="9">
        <f>Table_2[[#This Row],[Column1]]*Table_2[[#This Row],[GOOG]]</f>
        <v>19897.536</v>
      </c>
      <c r="U15" s="31">
        <f t="shared" si="7"/>
        <v>-2.5494649645941257E-2</v>
      </c>
      <c r="V15" s="10">
        <v>2280.9</v>
      </c>
      <c r="W15" s="12">
        <f t="shared" si="1"/>
        <v>8.8999956157665837E-4</v>
      </c>
      <c r="X15" s="10">
        <v>20093.78</v>
      </c>
      <c r="Y15" s="23">
        <f t="shared" si="8"/>
        <v>6.1413650604646717E-3</v>
      </c>
      <c r="Z15" s="8">
        <f t="shared" si="2"/>
        <v>101040.19680000001</v>
      </c>
      <c r="AA15" s="34">
        <f t="shared" si="3"/>
        <v>-3.1515326589327606E-3</v>
      </c>
      <c r="AB15" s="22"/>
    </row>
    <row r="16" spans="1:28" ht="12.75" x14ac:dyDescent="0.2">
      <c r="A16" s="13">
        <v>42767</v>
      </c>
      <c r="B16" s="1">
        <v>157.94999999999999</v>
      </c>
      <c r="C16" s="8">
        <v>130.32</v>
      </c>
      <c r="D16" s="6">
        <f>Table_6[[#This Row],[Column1]]*Table_6[[#This Row],[Facebook (FB)]]</f>
        <v>20584.043999999998</v>
      </c>
      <c r="E16" s="26">
        <f t="shared" si="4"/>
        <v>-5.0389372423270476E-3</v>
      </c>
      <c r="F16" s="1">
        <v>1150.75</v>
      </c>
      <c r="G16" s="8">
        <v>17.62</v>
      </c>
      <c r="H16" s="8">
        <f>Table_7[[#This Row],[Column1]]*Table_7[[#This Row],[Twitter (TWTR)]]</f>
        <v>20276.215</v>
      </c>
      <c r="I16" s="24">
        <f t="shared" si="5"/>
        <v>4.0141676505312786E-2</v>
      </c>
      <c r="J16" s="1">
        <v>319.44</v>
      </c>
      <c r="K16" s="8">
        <v>64.650000000000006</v>
      </c>
      <c r="L16" s="6">
        <f>Table_9[[#This Row],[Column1]]*Table_9[[#This Row],[MSFT]]</f>
        <v>20651.796000000002</v>
      </c>
      <c r="M16" s="26">
        <f t="shared" si="0"/>
        <v>-1.655065738592432E-2</v>
      </c>
      <c r="N16" s="1">
        <v>379.72</v>
      </c>
      <c r="O16" s="8">
        <v>52.9</v>
      </c>
      <c r="P16" s="6">
        <f>Table_1[[#This Row],[Column1]]*Table_1[[#This Row],[NKE]]</f>
        <v>20087.188000000002</v>
      </c>
      <c r="Q16" s="26">
        <f t="shared" si="6"/>
        <v>-3.3911077618688718E-3</v>
      </c>
      <c r="R16" s="1">
        <v>24.8</v>
      </c>
      <c r="S16" s="8">
        <v>796.79</v>
      </c>
      <c r="T16" s="9">
        <f>Table_2[[#This Row],[Column1]]*Table_2[[#This Row],[GOOG]]</f>
        <v>19760.392</v>
      </c>
      <c r="U16" s="30">
        <f t="shared" si="7"/>
        <v>-6.8925117160236393E-3</v>
      </c>
      <c r="V16" s="10">
        <v>2278.87</v>
      </c>
      <c r="W16" s="12">
        <f t="shared" si="1"/>
        <v>-2.9839350204280678E-4</v>
      </c>
      <c r="X16" s="10">
        <v>19971.13</v>
      </c>
      <c r="Y16" s="32">
        <f t="shared" si="8"/>
        <v>5.3886183560385029E-3</v>
      </c>
      <c r="Z16" s="8">
        <f t="shared" si="2"/>
        <v>101359.63500000001</v>
      </c>
      <c r="AA16" s="35">
        <f t="shared" si="3"/>
        <v>6.7249758588498049E-3</v>
      </c>
      <c r="AB16" s="22"/>
    </row>
    <row r="17" spans="1:28" ht="12.75" x14ac:dyDescent="0.2">
      <c r="A17" s="13">
        <v>42768</v>
      </c>
      <c r="B17" s="1">
        <v>157.94999999999999</v>
      </c>
      <c r="C17" s="8">
        <v>133.22999999999999</v>
      </c>
      <c r="D17" s="6">
        <f>Table_6[[#This Row],[Column1]]*Table_6[[#This Row],[Facebook (FB)]]</f>
        <v>21043.678499999998</v>
      </c>
      <c r="E17" s="29">
        <f t="shared" si="4"/>
        <v>2.2329650092081006E-2</v>
      </c>
      <c r="F17" s="1">
        <v>1150.75</v>
      </c>
      <c r="G17" s="8">
        <v>17.239999999999998</v>
      </c>
      <c r="H17" s="8">
        <f>Table_7[[#This Row],[Column1]]*Table_7[[#This Row],[Twitter (TWTR)]]</f>
        <v>19838.929999999997</v>
      </c>
      <c r="I17" s="25">
        <f t="shared" si="5"/>
        <v>-2.1566401816118221E-2</v>
      </c>
      <c r="J17" s="1">
        <v>319.44</v>
      </c>
      <c r="K17" s="8">
        <v>63.58</v>
      </c>
      <c r="L17" s="6">
        <f>Table_9[[#This Row],[Column1]]*Table_9[[#This Row],[MSFT]]</f>
        <v>20309.995199999998</v>
      </c>
      <c r="M17" s="27">
        <f t="shared" si="0"/>
        <v>-6.4485687323057031E-3</v>
      </c>
      <c r="N17" s="1">
        <v>379.72</v>
      </c>
      <c r="O17" s="8">
        <v>52.03</v>
      </c>
      <c r="P17" s="6">
        <f>Table_1[[#This Row],[Column1]]*Table_1[[#This Row],[NKE]]</f>
        <v>19756.831600000001</v>
      </c>
      <c r="Q17" s="28">
        <f t="shared" si="6"/>
        <v>-1.6446124763705057E-2</v>
      </c>
      <c r="R17" s="1">
        <v>24.8</v>
      </c>
      <c r="S17" s="8">
        <v>795.69</v>
      </c>
      <c r="T17" s="9">
        <f>Table_2[[#This Row],[Column1]]*Table_2[[#This Row],[GOOG]]</f>
        <v>19733.112000000001</v>
      </c>
      <c r="U17" s="31">
        <f t="shared" si="7"/>
        <v>-1.380539414400167E-3</v>
      </c>
      <c r="V17" s="10">
        <v>2279.5500000000002</v>
      </c>
      <c r="W17" s="12">
        <f t="shared" si="1"/>
        <v>-5.7028799543757628E-4</v>
      </c>
      <c r="X17" s="10">
        <v>19864.09</v>
      </c>
      <c r="Y17" s="23">
        <f t="shared" si="8"/>
        <v>-1.349860790892665E-3</v>
      </c>
      <c r="Z17" s="8">
        <f t="shared" si="2"/>
        <v>100682.54730000001</v>
      </c>
      <c r="AA17" s="34">
        <f t="shared" si="3"/>
        <v>-4.7030299080417564E-3</v>
      </c>
      <c r="AB17" s="22"/>
    </row>
    <row r="18" spans="1:28" ht="12.75" x14ac:dyDescent="0.2">
      <c r="A18" s="13">
        <v>42769</v>
      </c>
      <c r="B18" s="1">
        <v>157.94999999999999</v>
      </c>
      <c r="C18" s="8">
        <v>130.84</v>
      </c>
      <c r="D18" s="6">
        <f>Table_6[[#This Row],[Column1]]*Table_6[[#This Row],[Facebook (FB)]]</f>
        <v>20666.178</v>
      </c>
      <c r="E18" s="26">
        <f t="shared" si="4"/>
        <v>-1.7938902649553303E-2</v>
      </c>
      <c r="F18" s="1">
        <v>1150.75</v>
      </c>
      <c r="G18" s="8">
        <v>17.78</v>
      </c>
      <c r="H18" s="8">
        <f>Table_7[[#This Row],[Column1]]*Table_7[[#This Row],[Twitter (TWTR)]]</f>
        <v>20460.335000000003</v>
      </c>
      <c r="I18" s="24">
        <f t="shared" si="5"/>
        <v>3.1322505800464348E-2</v>
      </c>
      <c r="J18" s="1">
        <v>319.44</v>
      </c>
      <c r="K18" s="8">
        <v>63.17</v>
      </c>
      <c r="L18" s="6">
        <f>Table_9[[#This Row],[Column1]]*Table_9[[#This Row],[MSFT]]</f>
        <v>20179.024799999999</v>
      </c>
      <c r="M18" s="26">
        <f t="shared" si="0"/>
        <v>8.0734525882538866E-3</v>
      </c>
      <c r="N18" s="1">
        <v>379.72</v>
      </c>
      <c r="O18" s="8">
        <v>52.8</v>
      </c>
      <c r="P18" s="6">
        <f>Table_1[[#This Row],[Column1]]*Table_1[[#This Row],[NKE]]</f>
        <v>20049.216</v>
      </c>
      <c r="Q18" s="26">
        <f t="shared" si="6"/>
        <v>1.4799154334037978E-2</v>
      </c>
      <c r="R18" s="1">
        <v>24.8</v>
      </c>
      <c r="S18" s="8">
        <v>798.53</v>
      </c>
      <c r="T18" s="9">
        <f>Table_2[[#This Row],[Column1]]*Table_2[[#This Row],[GOOG]]</f>
        <v>19803.544000000002</v>
      </c>
      <c r="U18" s="30">
        <f t="shared" si="7"/>
        <v>3.56922922243577E-3</v>
      </c>
      <c r="V18" s="10">
        <v>2280.85</v>
      </c>
      <c r="W18" s="12">
        <f t="shared" si="1"/>
        <v>-7.2648354780016945E-3</v>
      </c>
      <c r="X18" s="10">
        <v>19890.939999999999</v>
      </c>
      <c r="Y18" s="32">
        <f t="shared" si="8"/>
        <v>3.0324502348760119E-4</v>
      </c>
      <c r="Z18" s="8">
        <f t="shared" si="2"/>
        <v>101158.2978</v>
      </c>
      <c r="AA18" s="35">
        <f t="shared" si="3"/>
        <v>1.0318133886891023E-3</v>
      </c>
      <c r="AB18" s="22"/>
    </row>
    <row r="19" spans="1:28" ht="12.75" x14ac:dyDescent="0.2">
      <c r="A19" s="13">
        <v>42772</v>
      </c>
      <c r="B19" s="1">
        <v>157.94999999999999</v>
      </c>
      <c r="C19" s="8">
        <v>130.97999999999999</v>
      </c>
      <c r="D19" s="6">
        <f>Table_6[[#This Row],[Column1]]*Table_6[[#This Row],[Facebook (FB)]]</f>
        <v>20688.290999999997</v>
      </c>
      <c r="E19" s="29">
        <f t="shared" si="4"/>
        <v>1.07000917150708E-3</v>
      </c>
      <c r="F19" s="1">
        <v>1150.75</v>
      </c>
      <c r="G19" s="8">
        <v>17.61</v>
      </c>
      <c r="H19" s="8">
        <f>Table_7[[#This Row],[Column1]]*Table_7[[#This Row],[Twitter (TWTR)]]</f>
        <v>20264.7075</v>
      </c>
      <c r="I19" s="25">
        <f t="shared" si="5"/>
        <v>-9.5613048368955005E-3</v>
      </c>
      <c r="J19" s="1">
        <v>319.44</v>
      </c>
      <c r="K19" s="8">
        <v>63.68</v>
      </c>
      <c r="L19" s="6">
        <f>Table_9[[#This Row],[Column1]]*Table_9[[#This Row],[MSFT]]</f>
        <v>20341.939200000001</v>
      </c>
      <c r="M19" s="27">
        <f t="shared" si="0"/>
        <v>-6.281407035175745E-4</v>
      </c>
      <c r="N19" s="1">
        <v>379.72</v>
      </c>
      <c r="O19" s="8">
        <v>52.36</v>
      </c>
      <c r="P19" s="6">
        <f>Table_1[[#This Row],[Column1]]*Table_1[[#This Row],[NKE]]</f>
        <v>19882.139200000001</v>
      </c>
      <c r="Q19" s="28">
        <f t="shared" si="6"/>
        <v>-8.3333333333332916E-3</v>
      </c>
      <c r="R19" s="1">
        <v>24.8</v>
      </c>
      <c r="S19" s="8">
        <v>801.49</v>
      </c>
      <c r="T19" s="9">
        <f>Table_2[[#This Row],[Column1]]*Table_2[[#This Row],[GOOG]]</f>
        <v>19876.952000000001</v>
      </c>
      <c r="U19" s="31">
        <f t="shared" si="7"/>
        <v>3.7068112657007708E-3</v>
      </c>
      <c r="V19" s="10">
        <v>2297.42</v>
      </c>
      <c r="W19" s="12">
        <f t="shared" si="1"/>
        <v>2.115416423640487E-3</v>
      </c>
      <c r="X19" s="10">
        <v>19884.91</v>
      </c>
      <c r="Y19" s="23">
        <f t="shared" si="8"/>
        <v>-9.2942914964830297E-3</v>
      </c>
      <c r="Z19" s="8">
        <f t="shared" si="2"/>
        <v>101054.0289</v>
      </c>
      <c r="AA19" s="34">
        <f t="shared" si="3"/>
        <v>-6.7759183292594779E-3</v>
      </c>
      <c r="AB19" s="22"/>
    </row>
    <row r="20" spans="1:28" ht="12.75" x14ac:dyDescent="0.2">
      <c r="A20" s="13">
        <v>42773</v>
      </c>
      <c r="B20" s="1">
        <v>157.94999999999999</v>
      </c>
      <c r="C20" s="8">
        <v>132.06</v>
      </c>
      <c r="D20" s="6">
        <f>Table_6[[#This Row],[Column1]]*Table_6[[#This Row],[Facebook (FB)]]</f>
        <v>20858.877</v>
      </c>
      <c r="E20" s="26">
        <f t="shared" si="4"/>
        <v>8.2455336692625787E-3</v>
      </c>
      <c r="F20" s="1">
        <v>1150.75</v>
      </c>
      <c r="G20" s="8">
        <v>17.93</v>
      </c>
      <c r="H20" s="8">
        <f>Table_7[[#This Row],[Column1]]*Table_7[[#This Row],[Twitter (TWTR)]]</f>
        <v>20632.947499999998</v>
      </c>
      <c r="I20" s="24">
        <f t="shared" si="5"/>
        <v>1.8171493469619434E-2</v>
      </c>
      <c r="J20" s="1">
        <v>319.44</v>
      </c>
      <c r="K20" s="8">
        <v>63.64</v>
      </c>
      <c r="L20" s="6">
        <f>Table_9[[#This Row],[Column1]]*Table_9[[#This Row],[MSFT]]</f>
        <v>20329.161599999999</v>
      </c>
      <c r="M20" s="26">
        <f t="shared" si="0"/>
        <v>-3.2998114393463364E-3</v>
      </c>
      <c r="N20" s="1">
        <v>379.72</v>
      </c>
      <c r="O20" s="8">
        <v>52.8</v>
      </c>
      <c r="P20" s="6">
        <f>Table_1[[#This Row],[Column1]]*Table_1[[#This Row],[NKE]]</f>
        <v>20049.216</v>
      </c>
      <c r="Q20" s="26">
        <f t="shared" si="6"/>
        <v>8.4033613445377714E-3</v>
      </c>
      <c r="R20" s="1">
        <v>24.8</v>
      </c>
      <c r="S20" s="8">
        <v>801.34</v>
      </c>
      <c r="T20" s="9">
        <f>Table_2[[#This Row],[Column1]]*Table_2[[#This Row],[GOOG]]</f>
        <v>19873.232</v>
      </c>
      <c r="U20" s="30">
        <f t="shared" si="7"/>
        <v>-1.8715143046073846E-4</v>
      </c>
      <c r="V20" s="10">
        <v>2292.56</v>
      </c>
      <c r="W20" s="12">
        <f t="shared" si="1"/>
        <v>-2.2682067208709122E-4</v>
      </c>
      <c r="X20" s="10">
        <v>20071.46</v>
      </c>
      <c r="Y20" s="32">
        <f t="shared" si="8"/>
        <v>9.4951133080201165E-4</v>
      </c>
      <c r="Z20" s="8">
        <f t="shared" si="2"/>
        <v>101743.4341</v>
      </c>
      <c r="AA20" s="35">
        <f t="shared" si="3"/>
        <v>-4.1240957545958861E-3</v>
      </c>
      <c r="AB20" s="22"/>
    </row>
    <row r="21" spans="1:28" ht="12.75" x14ac:dyDescent="0.2">
      <c r="A21" s="13">
        <v>42774</v>
      </c>
      <c r="B21" s="1">
        <v>157.94999999999999</v>
      </c>
      <c r="C21" s="8">
        <v>131.84</v>
      </c>
      <c r="D21" s="6">
        <f>Table_6[[#This Row],[Column1]]*Table_6[[#This Row],[Facebook (FB)]]</f>
        <v>20824.128000000001</v>
      </c>
      <c r="E21" s="29">
        <f t="shared" si="4"/>
        <v>-1.6659094351052465E-3</v>
      </c>
      <c r="F21" s="1">
        <v>1150.75</v>
      </c>
      <c r="G21" s="8">
        <v>18.260000000000002</v>
      </c>
      <c r="H21" s="8">
        <f>Table_7[[#This Row],[Column1]]*Table_7[[#This Row],[Twitter (TWTR)]]</f>
        <v>21012.695000000003</v>
      </c>
      <c r="I21" s="25">
        <f t="shared" si="5"/>
        <v>1.8404907975460363E-2</v>
      </c>
      <c r="J21" s="1">
        <v>319.44</v>
      </c>
      <c r="K21" s="8">
        <v>63.43</v>
      </c>
      <c r="L21" s="6">
        <f>Table_9[[#This Row],[Column1]]*Table_9[[#This Row],[MSFT]]</f>
        <v>20262.0792</v>
      </c>
      <c r="M21" s="27">
        <f t="shared" si="0"/>
        <v>-1.4188869620053021E-3</v>
      </c>
      <c r="N21" s="1">
        <v>379.72</v>
      </c>
      <c r="O21" s="8">
        <v>52.81</v>
      </c>
      <c r="P21" s="6">
        <f>Table_1[[#This Row],[Column1]]*Table_1[[#This Row],[NKE]]</f>
        <v>20053.013200000001</v>
      </c>
      <c r="Q21" s="28">
        <f t="shared" si="6"/>
        <v>1.8939393939403629E-4</v>
      </c>
      <c r="R21" s="1">
        <v>24.8</v>
      </c>
      <c r="S21" s="8">
        <v>806.97</v>
      </c>
      <c r="T21" s="9">
        <f>Table_2[[#This Row],[Column1]]*Table_2[[#This Row],[GOOG]]</f>
        <v>20012.856</v>
      </c>
      <c r="U21" s="31">
        <f t="shared" si="7"/>
        <v>7.0257318990690531E-3</v>
      </c>
      <c r="V21" s="10">
        <v>2293.08</v>
      </c>
      <c r="W21" s="12">
        <f t="shared" si="1"/>
        <v>-6.9339054895605282E-4</v>
      </c>
      <c r="X21" s="10">
        <v>20052.419999999998</v>
      </c>
      <c r="Y21" s="23">
        <f t="shared" si="8"/>
        <v>-1.8849902116894587E-3</v>
      </c>
      <c r="Z21" s="8">
        <f t="shared" si="2"/>
        <v>102164.7714</v>
      </c>
      <c r="AA21" s="34">
        <f t="shared" si="3"/>
        <v>-1.2704227465290841E-2</v>
      </c>
      <c r="AB21" s="22"/>
    </row>
    <row r="22" spans="1:28" ht="12.75" x14ac:dyDescent="0.2">
      <c r="A22" s="13">
        <v>42775</v>
      </c>
      <c r="B22" s="1">
        <v>157.94999999999999</v>
      </c>
      <c r="C22" s="1">
        <v>134.19999999999999</v>
      </c>
      <c r="D22" s="6">
        <f>Table_6[[#This Row],[Column1]]*Table_6[[#This Row],[Facebook (FB)]]</f>
        <v>21196.889999999996</v>
      </c>
      <c r="E22" s="26">
        <f t="shared" si="4"/>
        <v>1.7900485436893092E-2</v>
      </c>
      <c r="F22" s="1">
        <v>1150.75</v>
      </c>
      <c r="G22" s="1">
        <v>18.72</v>
      </c>
      <c r="H22" s="8">
        <f>Table_7[[#This Row],[Column1]]*Table_7[[#This Row],[Twitter (TWTR)]]</f>
        <v>21542.039999999997</v>
      </c>
      <c r="I22" s="24">
        <f t="shared" si="5"/>
        <v>2.5191675794085138E-2</v>
      </c>
      <c r="J22" s="1">
        <v>319.44</v>
      </c>
      <c r="K22" s="1">
        <v>63.34</v>
      </c>
      <c r="L22" s="6">
        <f>Table_9[[#This Row],[Column1]]*Table_9[[#This Row],[MSFT]]</f>
        <v>20233.329600000001</v>
      </c>
      <c r="M22" s="26">
        <f t="shared" si="0"/>
        <v>1.1367224502683909E-2</v>
      </c>
      <c r="N22" s="1">
        <v>379.72</v>
      </c>
      <c r="O22" s="8">
        <v>53.88</v>
      </c>
      <c r="P22" s="6">
        <f>Table_1[[#This Row],[Column1]]*Table_1[[#This Row],[NKE]]</f>
        <v>20459.313600000001</v>
      </c>
      <c r="Q22" s="26">
        <f t="shared" si="6"/>
        <v>2.0261314145048292E-2</v>
      </c>
      <c r="R22" s="1">
        <v>24.8</v>
      </c>
      <c r="S22" s="1">
        <v>808.38</v>
      </c>
      <c r="T22" s="9">
        <f>Table_2[[#This Row],[Column1]]*Table_2[[#This Row],[GOOG]]</f>
        <v>20047.824000000001</v>
      </c>
      <c r="U22" s="30">
        <f t="shared" si="7"/>
        <v>1.7472768504404974E-3</v>
      </c>
      <c r="V22" s="10">
        <v>2294.67</v>
      </c>
      <c r="W22" s="12">
        <f t="shared" si="1"/>
        <v>-5.7524611382027994E-3</v>
      </c>
      <c r="X22" s="10">
        <v>20090.29</v>
      </c>
      <c r="Y22" s="32">
        <f t="shared" si="8"/>
        <v>1.792629425850002E-3</v>
      </c>
      <c r="Z22" s="8">
        <f t="shared" si="2"/>
        <v>103479.39719999998</v>
      </c>
      <c r="AA22" s="35">
        <f t="shared" si="3"/>
        <v>1.8358199192931159E-2</v>
      </c>
      <c r="AB22" s="22"/>
    </row>
    <row r="23" spans="1:28" ht="12.75" x14ac:dyDescent="0.2">
      <c r="A23" s="13">
        <v>42776</v>
      </c>
      <c r="B23" s="1">
        <v>157.94999999999999</v>
      </c>
      <c r="C23" s="1">
        <v>134.13999999999999</v>
      </c>
      <c r="D23" s="6">
        <f>Table_6[[#This Row],[Column1]]*Table_6[[#This Row],[Facebook (FB)]]</f>
        <v>21187.412999999997</v>
      </c>
      <c r="E23" s="29">
        <f t="shared" si="4"/>
        <v>-4.470938897168575E-4</v>
      </c>
      <c r="F23" s="1">
        <v>1150.75</v>
      </c>
      <c r="G23" s="1">
        <v>16.41</v>
      </c>
      <c r="H23" s="8">
        <f>Table_7[[#This Row],[Column1]]*Table_7[[#This Row],[Twitter (TWTR)]]</f>
        <v>18883.807499999999</v>
      </c>
      <c r="I23" s="25">
        <f t="shared" si="5"/>
        <v>-0.12339743589743583</v>
      </c>
      <c r="J23" s="1">
        <v>319.44</v>
      </c>
      <c r="K23" s="1">
        <v>64.06</v>
      </c>
      <c r="L23" s="6">
        <f>Table_9[[#This Row],[Column1]]*Table_9[[#This Row],[MSFT]]</f>
        <v>20463.326400000002</v>
      </c>
      <c r="M23" s="27">
        <f t="shared" si="0"/>
        <v>-9.366219169528922E-4</v>
      </c>
      <c r="N23" s="1">
        <v>379.72</v>
      </c>
      <c r="O23" s="1">
        <v>55.31</v>
      </c>
      <c r="P23" s="6">
        <f>Table_1[[#This Row],[Column1]]*Table_1[[#This Row],[NKE]]</f>
        <v>21002.313200000004</v>
      </c>
      <c r="Q23" s="28">
        <f t="shared" si="6"/>
        <v>2.6540460282108384E-2</v>
      </c>
      <c r="R23" s="1">
        <v>24.8</v>
      </c>
      <c r="S23" s="1">
        <v>809.56</v>
      </c>
      <c r="T23" s="9">
        <f>Table_2[[#This Row],[Column1]]*Table_2[[#This Row],[GOOG]]</f>
        <v>20077.088</v>
      </c>
      <c r="U23" s="31">
        <f t="shared" si="7"/>
        <v>1.459709542541812E-3</v>
      </c>
      <c r="V23" s="10">
        <v>2307.87</v>
      </c>
      <c r="W23" s="12">
        <f t="shared" si="1"/>
        <v>-3.566058746809837E-3</v>
      </c>
      <c r="X23" s="10">
        <v>20054.34</v>
      </c>
      <c r="Y23" s="23">
        <f t="shared" si="8"/>
        <v>-5.8525510102913538E-3</v>
      </c>
      <c r="Z23" s="8">
        <f t="shared" si="2"/>
        <v>101613.94810000001</v>
      </c>
      <c r="AA23" s="34">
        <f t="shared" si="3"/>
        <v>5.1329743956087404E-3</v>
      </c>
      <c r="AB23" s="22"/>
    </row>
    <row r="24" spans="1:28" ht="12.75" x14ac:dyDescent="0.2">
      <c r="A24" s="13">
        <v>42779</v>
      </c>
      <c r="B24" s="1">
        <v>157.94999999999999</v>
      </c>
      <c r="C24" s="1">
        <v>134.19</v>
      </c>
      <c r="D24" s="6">
        <f>Table_6[[#This Row],[Column1]]*Table_6[[#This Row],[Facebook (FB)]]</f>
        <v>21195.3105</v>
      </c>
      <c r="E24" s="26">
        <f t="shared" si="4"/>
        <v>3.7274489339504527E-4</v>
      </c>
      <c r="F24" s="1">
        <v>1150.75</v>
      </c>
      <c r="G24" s="1">
        <v>15.58</v>
      </c>
      <c r="H24" s="8">
        <f>Table_7[[#This Row],[Column1]]*Table_7[[#This Row],[Twitter (TWTR)]]</f>
        <v>17928.685000000001</v>
      </c>
      <c r="I24" s="24">
        <f t="shared" si="5"/>
        <v>-5.057891529555137E-2</v>
      </c>
      <c r="J24" s="1">
        <v>319.44</v>
      </c>
      <c r="K24" s="1">
        <v>64</v>
      </c>
      <c r="L24" s="6">
        <f>Table_9[[#This Row],[Column1]]*Table_9[[#This Row],[MSFT]]</f>
        <v>20444.16</v>
      </c>
      <c r="M24" s="26">
        <f t="shared" si="0"/>
        <v>5.1562499999999734E-3</v>
      </c>
      <c r="N24" s="1">
        <v>379.72</v>
      </c>
      <c r="O24" s="1">
        <v>56.22</v>
      </c>
      <c r="P24" s="6">
        <f>Table_1[[#This Row],[Column1]]*Table_1[[#This Row],[NKE]]</f>
        <v>21347.858400000001</v>
      </c>
      <c r="Q24" s="26">
        <f t="shared" si="6"/>
        <v>1.645272102693901E-2</v>
      </c>
      <c r="R24" s="1">
        <v>24.8</v>
      </c>
      <c r="S24" s="1">
        <v>813.67</v>
      </c>
      <c r="T24" s="9">
        <f>Table_2[[#This Row],[Column1]]*Table_2[[#This Row],[GOOG]]</f>
        <v>20179.016</v>
      </c>
      <c r="U24" s="30">
        <f t="shared" si="7"/>
        <v>5.076831859281602E-3</v>
      </c>
      <c r="V24" s="10">
        <v>2316.1</v>
      </c>
      <c r="W24" s="12">
        <f t="shared" si="1"/>
        <v>-5.2458874832693285E-3</v>
      </c>
      <c r="X24" s="10">
        <v>20172.400000000001</v>
      </c>
      <c r="Y24" s="32">
        <f t="shared" si="8"/>
        <v>-4.7840658096427041E-3</v>
      </c>
      <c r="Z24" s="8">
        <f t="shared" si="2"/>
        <v>101095.02990000001</v>
      </c>
      <c r="AA24" s="35">
        <f t="shared" si="3"/>
        <v>-4.3015803810860882E-3</v>
      </c>
      <c r="AB24" s="22"/>
    </row>
    <row r="25" spans="1:28" ht="12.75" x14ac:dyDescent="0.2">
      <c r="A25" s="13">
        <v>42780</v>
      </c>
      <c r="B25" s="1">
        <v>157.94999999999999</v>
      </c>
      <c r="C25" s="1">
        <v>134.05000000000001</v>
      </c>
      <c r="D25" s="6">
        <f>Table_6[[#This Row],[Column1]]*Table_6[[#This Row],[Facebook (FB)]]</f>
        <v>21173.197500000002</v>
      </c>
      <c r="E25" s="29">
        <f t="shared" si="4"/>
        <v>-1.0432968179446035E-3</v>
      </c>
      <c r="F25" s="1">
        <v>1150.75</v>
      </c>
      <c r="G25" s="1">
        <v>15.81</v>
      </c>
      <c r="H25" s="8">
        <f>Table_7[[#This Row],[Column1]]*Table_7[[#This Row],[Twitter (TWTR)]]</f>
        <v>18193.357500000002</v>
      </c>
      <c r="I25" s="25">
        <f t="shared" si="5"/>
        <v>1.4762516046213125E-2</v>
      </c>
      <c r="J25" s="1">
        <v>319.44</v>
      </c>
      <c r="K25" s="1">
        <v>64.33</v>
      </c>
      <c r="L25" s="6">
        <f>Table_9[[#This Row],[Column1]]*Table_9[[#This Row],[MSFT]]</f>
        <v>20549.575199999999</v>
      </c>
      <c r="M25" s="27">
        <f t="shared" si="0"/>
        <v>1.7099331571583931E-3</v>
      </c>
      <c r="N25" s="1">
        <v>379.72</v>
      </c>
      <c r="O25" s="1">
        <v>56.09</v>
      </c>
      <c r="P25" s="6">
        <f>Table_1[[#This Row],[Column1]]*Table_1[[#This Row],[NKE]]</f>
        <v>21298.494800000004</v>
      </c>
      <c r="Q25" s="28">
        <f t="shared" si="6"/>
        <v>-2.3123443614371303E-3</v>
      </c>
      <c r="R25" s="1">
        <v>24.8</v>
      </c>
      <c r="S25" s="1">
        <v>819.24</v>
      </c>
      <c r="T25" s="9">
        <f>Table_2[[#This Row],[Column1]]*Table_2[[#This Row],[GOOG]]</f>
        <v>20317.152000000002</v>
      </c>
      <c r="U25" s="31">
        <f t="shared" si="7"/>
        <v>6.8455270564234273E-3</v>
      </c>
      <c r="V25" s="10">
        <v>2328.25</v>
      </c>
      <c r="W25" s="12">
        <f t="shared" si="1"/>
        <v>-2.6629442714484349E-3</v>
      </c>
      <c r="X25" s="10">
        <v>20269.37</v>
      </c>
      <c r="Y25" s="23">
        <f t="shared" si="8"/>
        <v>-6.9953400326080569E-3</v>
      </c>
      <c r="Z25" s="8">
        <f t="shared" si="2"/>
        <v>101531.77700000002</v>
      </c>
      <c r="AA25" s="34">
        <f t="shared" si="3"/>
        <v>-8.2448080414497561E-3</v>
      </c>
      <c r="AB25" s="22"/>
    </row>
    <row r="26" spans="1:28" ht="12.75" x14ac:dyDescent="0.2">
      <c r="A26" s="13">
        <v>42781</v>
      </c>
      <c r="B26" s="1">
        <v>157.94999999999999</v>
      </c>
      <c r="C26" s="1">
        <v>133.87</v>
      </c>
      <c r="D26" s="6">
        <f>Table_6[[#This Row],[Column1]]*Table_6[[#This Row],[Facebook (FB)]]</f>
        <v>21144.766499999998</v>
      </c>
      <c r="E26" s="26">
        <f t="shared" si="4"/>
        <v>-1.3427825438269811E-3</v>
      </c>
      <c r="F26" s="1">
        <v>1150.75</v>
      </c>
      <c r="G26" s="1">
        <v>16.43</v>
      </c>
      <c r="H26" s="8">
        <f>Table_7[[#This Row],[Column1]]*Table_7[[#This Row],[Twitter (TWTR)]]</f>
        <v>18906.822499999998</v>
      </c>
      <c r="I26" s="24">
        <f t="shared" si="5"/>
        <v>3.9215686274509609E-2</v>
      </c>
      <c r="J26" s="1">
        <v>319.44</v>
      </c>
      <c r="K26" s="1">
        <v>64.44</v>
      </c>
      <c r="L26" s="6">
        <f>Table_9[[#This Row],[Column1]]*Table_9[[#This Row],[MSFT]]</f>
        <v>20584.713599999999</v>
      </c>
      <c r="M26" s="26">
        <f t="shared" si="0"/>
        <v>1.3966480446927904E-3</v>
      </c>
      <c r="N26" s="1">
        <v>379.72</v>
      </c>
      <c r="O26" s="1">
        <v>56.43</v>
      </c>
      <c r="P26" s="6">
        <f>Table_1[[#This Row],[Column1]]*Table_1[[#This Row],[NKE]]</f>
        <v>21427.599600000001</v>
      </c>
      <c r="Q26" s="26">
        <f t="shared" si="6"/>
        <v>6.0616865751470187E-3</v>
      </c>
      <c r="R26" s="1">
        <v>24.8</v>
      </c>
      <c r="S26" s="1">
        <v>819.03</v>
      </c>
      <c r="T26" s="9">
        <f>Table_2[[#This Row],[Column1]]*Table_2[[#This Row],[GOOG]]</f>
        <v>20311.944</v>
      </c>
      <c r="U26" s="30">
        <f t="shared" si="7"/>
        <v>-2.5633513988579219E-4</v>
      </c>
      <c r="V26" s="10">
        <v>2334.4499999999998</v>
      </c>
      <c r="W26" s="12">
        <f t="shared" si="1"/>
        <v>-6.3398230846667021E-3</v>
      </c>
      <c r="X26" s="10">
        <v>20412.16</v>
      </c>
      <c r="Y26" s="32">
        <f t="shared" si="8"/>
        <v>-6.530603504079086E-3</v>
      </c>
      <c r="Z26" s="8">
        <f t="shared" si="2"/>
        <v>102375.8462</v>
      </c>
      <c r="AA26" s="35">
        <f t="shared" si="3"/>
        <v>-3.8538234440341668E-3</v>
      </c>
      <c r="AB26" s="22"/>
    </row>
    <row r="27" spans="1:28" ht="12.75" x14ac:dyDescent="0.2">
      <c r="A27" s="13">
        <v>42782</v>
      </c>
      <c r="B27" s="1">
        <v>157.94999999999999</v>
      </c>
      <c r="C27" s="1">
        <v>133.44</v>
      </c>
      <c r="D27" s="6">
        <f>Table_6[[#This Row],[Column1]]*Table_6[[#This Row],[Facebook (FB)]]</f>
        <v>21076.847999999998</v>
      </c>
      <c r="E27" s="29">
        <f t="shared" si="4"/>
        <v>-3.212071412564479E-3</v>
      </c>
      <c r="F27" s="1">
        <v>1150.75</v>
      </c>
      <c r="G27" s="1">
        <v>16.739999999999998</v>
      </c>
      <c r="H27" s="8">
        <f>Table_7[[#This Row],[Column1]]*Table_7[[#This Row],[Twitter (TWTR)]]</f>
        <v>19263.554999999997</v>
      </c>
      <c r="I27" s="25">
        <f t="shared" si="5"/>
        <v>1.8867924528301796E-2</v>
      </c>
      <c r="J27" s="1">
        <v>319.44</v>
      </c>
      <c r="K27" s="1">
        <v>64.53</v>
      </c>
      <c r="L27" s="6">
        <f>Table_9[[#This Row],[Column1]]*Table_9[[#This Row],[MSFT]]</f>
        <v>20613.463200000002</v>
      </c>
      <c r="M27" s="27">
        <f t="shared" si="0"/>
        <v>-1.5496668216341417E-4</v>
      </c>
      <c r="N27" s="1">
        <v>379.72</v>
      </c>
      <c r="O27" s="1">
        <v>56.64</v>
      </c>
      <c r="P27" s="6">
        <f>Table_1[[#This Row],[Column1]]*Table_1[[#This Row],[NKE]]</f>
        <v>21507.340800000002</v>
      </c>
      <c r="Q27" s="28">
        <f t="shared" si="6"/>
        <v>3.7214247740563681E-3</v>
      </c>
      <c r="R27" s="1">
        <v>24.8</v>
      </c>
      <c r="S27" s="1">
        <v>818.98</v>
      </c>
      <c r="T27" s="9">
        <f>Table_2[[#This Row],[Column1]]*Table_2[[#This Row],[GOOG]]</f>
        <v>20310.704000000002</v>
      </c>
      <c r="U27" s="31">
        <f t="shared" si="7"/>
        <v>-6.104782486594451E-5</v>
      </c>
      <c r="V27" s="10">
        <v>2349.25</v>
      </c>
      <c r="W27" s="12">
        <f t="shared" si="1"/>
        <v>8.6410556560612964E-4</v>
      </c>
      <c r="X27" s="10">
        <v>20546.34</v>
      </c>
      <c r="Y27" s="23">
        <f t="shared" si="8"/>
        <v>-3.1787524270007867E-3</v>
      </c>
      <c r="Z27" s="8">
        <f t="shared" si="2"/>
        <v>102771.91099999999</v>
      </c>
      <c r="AA27" s="34">
        <f t="shared" si="3"/>
        <v>3.8410824733336761E-3</v>
      </c>
      <c r="AB27" s="22"/>
    </row>
    <row r="28" spans="1:28" ht="12.75" x14ac:dyDescent="0.2">
      <c r="A28" s="13">
        <v>42783</v>
      </c>
      <c r="B28" s="1">
        <v>157.94999999999999</v>
      </c>
      <c r="C28" s="1">
        <v>133.84</v>
      </c>
      <c r="D28" s="6">
        <f>Table_6[[#This Row],[Column1]]*Table_6[[#This Row],[Facebook (FB)]]</f>
        <v>21140.027999999998</v>
      </c>
      <c r="E28" s="26">
        <f t="shared" si="4"/>
        <v>2.9976019184652703E-3</v>
      </c>
      <c r="F28" s="1">
        <v>1150.75</v>
      </c>
      <c r="G28" s="1">
        <v>16.350000000000001</v>
      </c>
      <c r="H28" s="8">
        <f>Table_7[[#This Row],[Column1]]*Table_7[[#This Row],[Twitter (TWTR)]]</f>
        <v>18814.762500000001</v>
      </c>
      <c r="I28" s="24">
        <f t="shared" si="5"/>
        <v>-2.3297491039426316E-2</v>
      </c>
      <c r="J28" s="1">
        <v>319.44</v>
      </c>
      <c r="K28" s="1">
        <v>64.52</v>
      </c>
      <c r="L28" s="6">
        <f>Table_9[[#This Row],[Column1]]*Table_9[[#This Row],[MSFT]]</f>
        <v>20610.268799999998</v>
      </c>
      <c r="M28" s="26">
        <f t="shared" si="0"/>
        <v>1.5499070055797974E-3</v>
      </c>
      <c r="N28" s="1">
        <v>379.72</v>
      </c>
      <c r="O28" s="1">
        <v>56.29</v>
      </c>
      <c r="P28" s="6">
        <f>Table_1[[#This Row],[Column1]]*Table_1[[#This Row],[NKE]]</f>
        <v>21374.4388</v>
      </c>
      <c r="Q28" s="26">
        <f t="shared" si="6"/>
        <v>-6.1793785310734718E-3</v>
      </c>
      <c r="R28" s="1">
        <v>24.8</v>
      </c>
      <c r="S28" s="1">
        <v>824.16</v>
      </c>
      <c r="T28" s="9">
        <f>Table_2[[#This Row],[Column1]]*Table_2[[#This Row],[GOOG]]</f>
        <v>20439.168000000001</v>
      </c>
      <c r="U28" s="30">
        <f t="shared" si="7"/>
        <v>6.3249407799945666E-3</v>
      </c>
      <c r="V28" s="10">
        <v>2347.2199999999998</v>
      </c>
      <c r="W28" s="12">
        <f t="shared" si="1"/>
        <v>0</v>
      </c>
      <c r="X28" s="10">
        <v>20611.86</v>
      </c>
      <c r="Y28" s="32">
        <f t="shared" si="8"/>
        <v>-3.8361242632676575E-4</v>
      </c>
      <c r="Z28" s="8">
        <f t="shared" si="2"/>
        <v>102378.6661</v>
      </c>
      <c r="AA28" s="35">
        <f t="shared" si="3"/>
        <v>-7.8029066752855966E-4</v>
      </c>
      <c r="AB28" s="22"/>
    </row>
    <row r="29" spans="1:28" ht="12.75" x14ac:dyDescent="0.2">
      <c r="A29" s="13">
        <v>42786</v>
      </c>
      <c r="B29" s="1">
        <v>157.94999999999999</v>
      </c>
      <c r="C29" s="1">
        <v>133.53</v>
      </c>
      <c r="D29" s="6">
        <f>Table_6[[#This Row],[Column1]]*Table_6[[#This Row],[Facebook (FB)]]</f>
        <v>21091.0635</v>
      </c>
      <c r="E29" s="29">
        <f t="shared" si="4"/>
        <v>-2.3161984459055757E-3</v>
      </c>
      <c r="F29" s="1">
        <v>1150.75</v>
      </c>
      <c r="G29" s="1">
        <v>16.350000000000001</v>
      </c>
      <c r="H29" s="8">
        <f>Table_7[[#This Row],[Column1]]*Table_7[[#This Row],[Twitter (TWTR)]]</f>
        <v>18814.762500000001</v>
      </c>
      <c r="I29" s="25">
        <f t="shared" si="5"/>
        <v>0</v>
      </c>
      <c r="J29" s="1">
        <v>319.44</v>
      </c>
      <c r="K29" s="1">
        <v>64.62</v>
      </c>
      <c r="L29" s="6">
        <f>Table_9[[#This Row],[Column1]]*Table_9[[#This Row],[MSFT]]</f>
        <v>20642.212800000001</v>
      </c>
      <c r="M29" s="27">
        <f t="shared" si="0"/>
        <v>0</v>
      </c>
      <c r="N29" s="1">
        <v>379.72</v>
      </c>
      <c r="O29" s="1">
        <v>56.29</v>
      </c>
      <c r="P29" s="6">
        <f>Table_1[[#This Row],[Column1]]*Table_1[[#This Row],[NKE]]</f>
        <v>21374.4388</v>
      </c>
      <c r="Q29" s="28">
        <f t="shared" si="6"/>
        <v>0</v>
      </c>
      <c r="R29" s="1">
        <v>24.8</v>
      </c>
      <c r="S29" s="1">
        <v>828.07</v>
      </c>
      <c r="T29" s="9">
        <f>Table_2[[#This Row],[Column1]]*Table_2[[#This Row],[GOOG]]</f>
        <v>20536.136000000002</v>
      </c>
      <c r="U29" s="31">
        <f t="shared" si="7"/>
        <v>4.7442244224423441E-3</v>
      </c>
      <c r="V29" s="10">
        <v>2347.2199999999998</v>
      </c>
      <c r="W29" s="12">
        <f t="shared" si="1"/>
        <v>-1.6785814708463864E-3</v>
      </c>
      <c r="X29" s="10">
        <v>20619.77</v>
      </c>
      <c r="Y29" s="23">
        <f t="shared" si="8"/>
        <v>0</v>
      </c>
      <c r="Z29" s="8">
        <f t="shared" si="2"/>
        <v>102458.6136</v>
      </c>
      <c r="AA29" s="34">
        <f t="shared" si="3"/>
        <v>-4.7149300578918901E-3</v>
      </c>
      <c r="AB29" s="22"/>
    </row>
    <row r="30" spans="1:28" ht="12.75" x14ac:dyDescent="0.2">
      <c r="A30" s="13">
        <v>42787</v>
      </c>
      <c r="B30" s="1">
        <v>157.94999999999999</v>
      </c>
      <c r="C30" s="1">
        <v>133.53</v>
      </c>
      <c r="D30" s="6">
        <f>Table_6[[#This Row],[Column1]]*Table_6[[#This Row],[Facebook (FB)]]</f>
        <v>21091.0635</v>
      </c>
      <c r="E30" s="26">
        <f t="shared" si="4"/>
        <v>0</v>
      </c>
      <c r="F30" s="1">
        <v>1150.75</v>
      </c>
      <c r="G30" s="1">
        <v>16.62</v>
      </c>
      <c r="H30" s="8">
        <f>Table_7[[#This Row],[Column1]]*Table_7[[#This Row],[Twitter (TWTR)]]</f>
        <v>19125.465</v>
      </c>
      <c r="I30" s="24">
        <f t="shared" si="5"/>
        <v>1.6513761467889878E-2</v>
      </c>
      <c r="J30" s="1">
        <v>319.44</v>
      </c>
      <c r="K30" s="1">
        <v>64.62</v>
      </c>
      <c r="L30" s="6">
        <f>Table_9[[#This Row],[Column1]]*Table_9[[#This Row],[MSFT]]</f>
        <v>20642.212800000001</v>
      </c>
      <c r="M30" s="26">
        <f t="shared" si="0"/>
        <v>-2.0117610646860052E-3</v>
      </c>
      <c r="N30" s="1">
        <v>379.72</v>
      </c>
      <c r="O30" s="1">
        <v>56.75</v>
      </c>
      <c r="P30" s="6">
        <f>Table_1[[#This Row],[Column1]]*Table_1[[#This Row],[NKE]]</f>
        <v>21549.11</v>
      </c>
      <c r="Q30" s="26">
        <f t="shared" si="6"/>
        <v>8.1719666015278181E-3</v>
      </c>
      <c r="R30" s="1">
        <v>24.8</v>
      </c>
      <c r="S30" s="1">
        <v>828.07</v>
      </c>
      <c r="T30" s="9">
        <f>Table_2[[#This Row],[Column1]]*Table_2[[#This Row],[GOOG]]</f>
        <v>20536.136000000002</v>
      </c>
      <c r="U30" s="30">
        <f t="shared" si="7"/>
        <v>0</v>
      </c>
      <c r="V30" s="10">
        <v>2351.16</v>
      </c>
      <c r="W30" s="12">
        <f t="shared" si="1"/>
        <v>-6.048078395345385E-3</v>
      </c>
      <c r="X30" s="10">
        <v>20619.77</v>
      </c>
      <c r="Y30" s="32">
        <f t="shared" si="8"/>
        <v>-2.0752471022902078E-4</v>
      </c>
      <c r="Z30" s="8">
        <f t="shared" si="2"/>
        <v>102943.98730000001</v>
      </c>
      <c r="AA30" s="35">
        <f t="shared" si="3"/>
        <v>-7.667658091409091E-4</v>
      </c>
      <c r="AB30" s="22"/>
    </row>
    <row r="31" spans="1:28" ht="12.75" x14ac:dyDescent="0.2">
      <c r="A31" s="13">
        <v>42788</v>
      </c>
      <c r="B31" s="1">
        <v>157.94999999999999</v>
      </c>
      <c r="C31" s="1">
        <v>133.72</v>
      </c>
      <c r="D31" s="6">
        <f>Table_6[[#This Row],[Column1]]*Table_6[[#This Row],[Facebook (FB)]]</f>
        <v>21121.073999999997</v>
      </c>
      <c r="E31" s="29">
        <f t="shared" si="4"/>
        <v>1.4229012206994512E-3</v>
      </c>
      <c r="F31" s="1">
        <v>1150.75</v>
      </c>
      <c r="G31" s="1">
        <v>16.420000000000002</v>
      </c>
      <c r="H31" s="8">
        <f>Table_7[[#This Row],[Column1]]*Table_7[[#This Row],[Twitter (TWTR)]]</f>
        <v>18895.315000000002</v>
      </c>
      <c r="I31" s="25">
        <f t="shared" si="5"/>
        <v>-1.2033694344163544E-2</v>
      </c>
      <c r="J31" s="1">
        <v>319.44</v>
      </c>
      <c r="K31" s="1">
        <v>64.489999999999995</v>
      </c>
      <c r="L31" s="6">
        <f>Table_9[[#This Row],[Column1]]*Table_9[[#This Row],[MSFT]]</f>
        <v>20600.685599999997</v>
      </c>
      <c r="M31" s="27">
        <f t="shared" si="0"/>
        <v>-2.0158164056442154E-3</v>
      </c>
      <c r="N31" s="1">
        <v>379.72</v>
      </c>
      <c r="O31" s="1">
        <v>57.36</v>
      </c>
      <c r="P31" s="6">
        <f>Table_1[[#This Row],[Column1]]*Table_1[[#This Row],[NKE]]</f>
        <v>21780.7392</v>
      </c>
      <c r="Q31" s="28">
        <f t="shared" si="6"/>
        <v>1.0748898678414087E-2</v>
      </c>
      <c r="R31" s="1">
        <v>24.8</v>
      </c>
      <c r="S31" s="1">
        <v>831.66</v>
      </c>
      <c r="T31" s="9">
        <f>Table_2[[#This Row],[Column1]]*Table_2[[#This Row],[GOOG]]</f>
        <v>20625.168000000001</v>
      </c>
      <c r="U31" s="31">
        <f t="shared" si="7"/>
        <v>4.3353822744452977E-3</v>
      </c>
      <c r="V31" s="10">
        <v>2365.38</v>
      </c>
      <c r="W31" s="12">
        <f t="shared" si="1"/>
        <v>1.0822785345271986E-3</v>
      </c>
      <c r="X31" s="10">
        <v>20624.05</v>
      </c>
      <c r="Y31" s="23">
        <f t="shared" si="8"/>
        <v>-5.7344646386733224E-3</v>
      </c>
      <c r="Z31" s="8">
        <f t="shared" si="2"/>
        <v>103022.98179999999</v>
      </c>
      <c r="AA31" s="34">
        <f t="shared" si="3"/>
        <v>-2.4687979344191809E-3</v>
      </c>
      <c r="AB31" s="22"/>
    </row>
    <row r="32" spans="1:28" ht="12.75" x14ac:dyDescent="0.2">
      <c r="A32" s="13">
        <v>42789</v>
      </c>
      <c r="B32" s="1">
        <v>157.94999999999999</v>
      </c>
      <c r="C32" s="1">
        <v>136.1</v>
      </c>
      <c r="D32" s="6">
        <f>Table_6[[#This Row],[Column1]]*Table_6[[#This Row],[Facebook (FB)]]</f>
        <v>21496.994999999999</v>
      </c>
      <c r="E32" s="26">
        <f t="shared" si="4"/>
        <v>1.779838468441516E-2</v>
      </c>
      <c r="F32" s="1">
        <v>1150.75</v>
      </c>
      <c r="G32" s="1">
        <v>16.079999999999998</v>
      </c>
      <c r="H32" s="8">
        <f>Table_7[[#This Row],[Column1]]*Table_7[[#This Row],[Twitter (TWTR)]]</f>
        <v>18504.059999999998</v>
      </c>
      <c r="I32" s="24">
        <f t="shared" si="5"/>
        <v>-2.0706455542022169E-2</v>
      </c>
      <c r="J32" s="1">
        <v>319.44</v>
      </c>
      <c r="K32" s="1">
        <v>64.36</v>
      </c>
      <c r="L32" s="6">
        <f>Table_9[[#This Row],[Column1]]*Table_9[[#This Row],[MSFT]]</f>
        <v>20559.1584</v>
      </c>
      <c r="M32" s="26">
        <f t="shared" si="0"/>
        <v>4.0397762585457605E-3</v>
      </c>
      <c r="N32" s="1">
        <v>379.72</v>
      </c>
      <c r="O32" s="1">
        <v>58.24</v>
      </c>
      <c r="P32" s="6">
        <f>Table_1[[#This Row],[Column1]]*Table_1[[#This Row],[NKE]]</f>
        <v>22114.892800000001</v>
      </c>
      <c r="Q32" s="26">
        <f t="shared" si="6"/>
        <v>1.5341701534170199E-2</v>
      </c>
      <c r="R32" s="1">
        <v>24.8</v>
      </c>
      <c r="S32" s="1">
        <v>830.76</v>
      </c>
      <c r="T32" s="9">
        <f>Table_2[[#This Row],[Column1]]*Table_2[[#This Row],[GOOG]]</f>
        <v>20602.848000000002</v>
      </c>
      <c r="U32" s="30">
        <f t="shared" si="7"/>
        <v>-1.0821730033907814E-3</v>
      </c>
      <c r="V32" s="10">
        <v>2362.8200000000002</v>
      </c>
      <c r="W32" s="12">
        <f t="shared" si="1"/>
        <v>-4.1899086684545658E-4</v>
      </c>
      <c r="X32" s="10">
        <v>20743</v>
      </c>
      <c r="Y32" s="32">
        <f t="shared" si="8"/>
        <v>-1.5691484241128317E-3</v>
      </c>
      <c r="Z32" s="8">
        <f t="shared" si="2"/>
        <v>103277.95419999999</v>
      </c>
      <c r="AA32" s="35">
        <f t="shared" si="3"/>
        <v>3.8880251108705482E-3</v>
      </c>
      <c r="AB32" s="22"/>
    </row>
    <row r="33" spans="1:28" ht="12.75" x14ac:dyDescent="0.2">
      <c r="A33" s="13">
        <v>42790</v>
      </c>
      <c r="B33" s="1">
        <v>157.94999999999999</v>
      </c>
      <c r="C33" s="1">
        <v>135.36000000000001</v>
      </c>
      <c r="D33" s="6">
        <f>Table_6[[#This Row],[Column1]]*Table_6[[#This Row],[Facebook (FB)]]</f>
        <v>21380.112000000001</v>
      </c>
      <c r="E33" s="29">
        <f t="shared" si="4"/>
        <v>-5.4371785451872209E-3</v>
      </c>
      <c r="F33" s="1">
        <v>1150.75</v>
      </c>
      <c r="G33" s="1">
        <v>16.03</v>
      </c>
      <c r="H33" s="8">
        <f>Table_7[[#This Row],[Column1]]*Table_7[[#This Row],[Twitter (TWTR)]]</f>
        <v>18446.522500000003</v>
      </c>
      <c r="I33" s="25">
        <f t="shared" si="5"/>
        <v>-3.1094527363181332E-3</v>
      </c>
      <c r="J33" s="1">
        <v>319.44</v>
      </c>
      <c r="K33" s="1">
        <v>64.62</v>
      </c>
      <c r="L33" s="6">
        <f>Table_9[[#This Row],[Column1]]*Table_9[[#This Row],[MSFT]]</f>
        <v>20642.212800000001</v>
      </c>
      <c r="M33" s="27">
        <f t="shared" si="0"/>
        <v>0</v>
      </c>
      <c r="N33" s="1">
        <v>379.72</v>
      </c>
      <c r="O33" s="1">
        <v>57.39</v>
      </c>
      <c r="P33" s="6">
        <f>Table_1[[#This Row],[Column1]]*Table_1[[#This Row],[NKE]]</f>
        <v>21792.130800000003</v>
      </c>
      <c r="Q33" s="28">
        <f t="shared" si="6"/>
        <v>-1.4594780219780244E-2</v>
      </c>
      <c r="R33" s="1">
        <v>24.8</v>
      </c>
      <c r="S33" s="1">
        <v>831.33</v>
      </c>
      <c r="T33" s="9">
        <f>Table_2[[#This Row],[Column1]]*Table_2[[#This Row],[GOOG]]</f>
        <v>20616.984</v>
      </c>
      <c r="U33" s="31">
        <f t="shared" si="7"/>
        <v>6.8611873465266747E-4</v>
      </c>
      <c r="V33" s="10">
        <v>2363.81</v>
      </c>
      <c r="W33" s="12">
        <f t="shared" si="1"/>
        <v>-1.4933518345383937E-3</v>
      </c>
      <c r="X33" s="10">
        <v>20775.599999999999</v>
      </c>
      <c r="Y33" s="23">
        <f t="shared" si="8"/>
        <v>-1.6684029846730452E-3</v>
      </c>
      <c r="Z33" s="8">
        <f t="shared" si="2"/>
        <v>102877.9621</v>
      </c>
      <c r="AA33" s="34">
        <f t="shared" si="3"/>
        <v>-6.4942463300499316E-4</v>
      </c>
      <c r="AB33" s="22"/>
    </row>
    <row r="34" spans="1:28" ht="12.75" x14ac:dyDescent="0.2">
      <c r="A34" s="13">
        <v>42793</v>
      </c>
      <c r="B34" s="1">
        <v>157.94999999999999</v>
      </c>
      <c r="C34" s="1">
        <v>135.44</v>
      </c>
      <c r="D34" s="6">
        <f>Table_6[[#This Row],[Column1]]*Table_6[[#This Row],[Facebook (FB)]]</f>
        <v>21392.748</v>
      </c>
      <c r="E34" s="26">
        <f t="shared" si="4"/>
        <v>5.9101654846323932E-4</v>
      </c>
      <c r="F34" s="1">
        <v>1150.75</v>
      </c>
      <c r="G34" s="1">
        <v>15.98</v>
      </c>
      <c r="H34" s="8">
        <f>Table_7[[#This Row],[Column1]]*Table_7[[#This Row],[Twitter (TWTR)]]</f>
        <v>18388.985000000001</v>
      </c>
      <c r="I34" s="24">
        <f t="shared" si="5"/>
        <v>-3.119151590767429E-3</v>
      </c>
      <c r="J34" s="1">
        <v>319.44</v>
      </c>
      <c r="K34" s="1">
        <v>64.62</v>
      </c>
      <c r="L34" s="6">
        <f>Table_9[[#This Row],[Column1]]*Table_9[[#This Row],[MSFT]]</f>
        <v>20642.212800000001</v>
      </c>
      <c r="M34" s="26">
        <f t="shared" si="0"/>
        <v>-6.0352831940575754E-3</v>
      </c>
      <c r="N34" s="1">
        <v>379.72</v>
      </c>
      <c r="O34" s="1">
        <v>57.86</v>
      </c>
      <c r="P34" s="6">
        <f>Table_1[[#This Row],[Column1]]*Table_1[[#This Row],[NKE]]</f>
        <v>21970.599200000001</v>
      </c>
      <c r="Q34" s="26">
        <f t="shared" si="6"/>
        <v>8.1895800662136059E-3</v>
      </c>
      <c r="R34" s="1">
        <v>24.8</v>
      </c>
      <c r="S34" s="1">
        <v>828.64</v>
      </c>
      <c r="T34" s="9">
        <f>Table_2[[#This Row],[Column1]]*Table_2[[#This Row],[GOOG]]</f>
        <v>20550.272000000001</v>
      </c>
      <c r="U34" s="30">
        <f t="shared" si="7"/>
        <v>-3.2357788122647497E-3</v>
      </c>
      <c r="V34" s="10">
        <v>2367.34</v>
      </c>
      <c r="W34" s="12">
        <f t="shared" si="1"/>
        <v>-1.0180202252316332E-3</v>
      </c>
      <c r="X34" s="10">
        <v>20810.32</v>
      </c>
      <c r="Y34" s="32">
        <f t="shared" si="8"/>
        <v>-5.4942521669631636E-4</v>
      </c>
      <c r="Z34" s="8">
        <f t="shared" si="2"/>
        <v>102944.817</v>
      </c>
      <c r="AA34" s="35">
        <f t="shared" si="3"/>
        <v>-1.6925426554445994E-3</v>
      </c>
      <c r="AB34" s="22"/>
    </row>
    <row r="35" spans="1:28" ht="12.75" x14ac:dyDescent="0.2">
      <c r="A35" s="13">
        <v>42794</v>
      </c>
      <c r="B35" s="1">
        <v>157.94999999999999</v>
      </c>
      <c r="C35" s="1">
        <v>136.41</v>
      </c>
      <c r="D35" s="6">
        <f>Table_6[[#This Row],[Column1]]*Table_6[[#This Row],[Facebook (FB)]]</f>
        <v>21545.959499999997</v>
      </c>
      <c r="E35" s="29">
        <f t="shared" si="4"/>
        <v>7.161842882457168E-3</v>
      </c>
      <c r="F35" s="1">
        <v>1150.75</v>
      </c>
      <c r="G35" s="1">
        <v>16.059999999999999</v>
      </c>
      <c r="H35" s="8">
        <f>Table_7[[#This Row],[Column1]]*Table_7[[#This Row],[Twitter (TWTR)]]</f>
        <v>18481.044999999998</v>
      </c>
      <c r="I35" s="25">
        <f t="shared" si="5"/>
        <v>5.0062578222777208E-3</v>
      </c>
      <c r="J35" s="1">
        <v>319.44</v>
      </c>
      <c r="K35" s="1">
        <v>64.23</v>
      </c>
      <c r="L35" s="6">
        <f>Table_9[[#This Row],[Column1]]*Table_9[[#This Row],[MSFT]]</f>
        <v>20517.6312</v>
      </c>
      <c r="M35" s="27">
        <f t="shared" ref="M35:M66" si="9">(K36-K35)/K35</f>
        <v>-3.8922621827807424E-3</v>
      </c>
      <c r="N35" s="1">
        <v>379.72</v>
      </c>
      <c r="O35" s="1">
        <v>57.96</v>
      </c>
      <c r="P35" s="6">
        <f>Table_1[[#This Row],[Column1]]*Table_1[[#This Row],[NKE]]</f>
        <v>22008.571200000002</v>
      </c>
      <c r="Q35" s="28">
        <f t="shared" si="6"/>
        <v>1.7283097131006121E-3</v>
      </c>
      <c r="R35" s="1">
        <v>24.8</v>
      </c>
      <c r="S35" s="1">
        <v>829.28</v>
      </c>
      <c r="T35" s="9">
        <f>Table_2[[#This Row],[Column1]]*Table_2[[#This Row],[GOOG]]</f>
        <v>20566.144</v>
      </c>
      <c r="U35" s="31">
        <f t="shared" si="7"/>
        <v>7.7234987449312893E-4</v>
      </c>
      <c r="V35" s="10">
        <v>2369.75</v>
      </c>
      <c r="W35" s="12">
        <f t="shared" ref="W35:W66" si="10">(V35-V36)/V35</f>
        <v>2.5783310475789123E-3</v>
      </c>
      <c r="X35" s="10">
        <v>20821.759999999998</v>
      </c>
      <c r="Y35" s="23">
        <f t="shared" si="8"/>
        <v>-7.5249166884225186E-4</v>
      </c>
      <c r="Z35" s="8">
        <f t="shared" ref="Z35:Z66" si="11">SUM(D35,H35,L35,P35,T35)</f>
        <v>103119.3509</v>
      </c>
      <c r="AA35" s="34">
        <f t="shared" ref="AA35:AA66" si="12">(Z35-Z36)/Z36</f>
        <v>9.8449336815958095E-3</v>
      </c>
      <c r="AB35" s="22"/>
    </row>
    <row r="36" spans="1:28" ht="12.75" x14ac:dyDescent="0.2">
      <c r="A36" s="13">
        <v>42795</v>
      </c>
      <c r="B36" s="1">
        <v>157.94999999999999</v>
      </c>
      <c r="C36" s="1">
        <v>135.54</v>
      </c>
      <c r="D36" s="6">
        <f>Table_6[[#This Row],[Column1]]*Table_6[[#This Row],[Facebook (FB)]]</f>
        <v>21408.542999999998</v>
      </c>
      <c r="E36" s="26">
        <f t="shared" ref="E36:E67" si="13">(C36-C35)/C35</f>
        <v>-6.3778315372773594E-3</v>
      </c>
      <c r="F36" s="1">
        <v>1150.75</v>
      </c>
      <c r="G36" s="1">
        <v>15.77</v>
      </c>
      <c r="H36" s="8">
        <f>Table_7[[#This Row],[Column1]]*Table_7[[#This Row],[Twitter (TWTR)]]</f>
        <v>18147.327499999999</v>
      </c>
      <c r="I36" s="24">
        <f t="shared" ref="I36:I67" si="14">(H36-H35)/H35</f>
        <v>-1.8057285180572792E-2</v>
      </c>
      <c r="J36" s="1">
        <v>319.44</v>
      </c>
      <c r="K36" s="1">
        <v>63.98</v>
      </c>
      <c r="L36" s="6">
        <f>Table_9[[#This Row],[Column1]]*Table_9[[#This Row],[MSFT]]</f>
        <v>20437.771199999999</v>
      </c>
      <c r="M36" s="26">
        <f t="shared" si="9"/>
        <v>3.1259768677716673E-4</v>
      </c>
      <c r="N36" s="1">
        <v>379.72</v>
      </c>
      <c r="O36" s="1">
        <v>57.16</v>
      </c>
      <c r="P36" s="6">
        <f>Table_1[[#This Row],[Column1]]*Table_1[[#This Row],[NKE]]</f>
        <v>21704.7952</v>
      </c>
      <c r="Q36" s="26">
        <f t="shared" ref="Q36:Q67" si="15">(O36-O35)/O35</f>
        <v>-1.3802622498274745E-2</v>
      </c>
      <c r="R36" s="1">
        <v>24.8</v>
      </c>
      <c r="S36" s="1">
        <v>823.21</v>
      </c>
      <c r="T36" s="9">
        <f>Table_2[[#This Row],[Column1]]*Table_2[[#This Row],[GOOG]]</f>
        <v>20415.608</v>
      </c>
      <c r="U36" s="30">
        <f t="shared" ref="U36:U67" si="16">(S36-S35)/S35</f>
        <v>-7.3196025467874987E-3</v>
      </c>
      <c r="V36" s="10">
        <v>2363.64</v>
      </c>
      <c r="W36" s="12">
        <f t="shared" si="10"/>
        <v>-4.734223485810045E-3</v>
      </c>
      <c r="X36" s="10">
        <v>20837.439999999999</v>
      </c>
      <c r="Y36" s="32">
        <f t="shared" ref="Y36:Y67" si="17">(X36-X37)/X37</f>
        <v>1.210825937044599E-3</v>
      </c>
      <c r="Z36" s="8">
        <f t="shared" si="11"/>
        <v>102114.04490000001</v>
      </c>
      <c r="AA36" s="35">
        <f t="shared" si="12"/>
        <v>-3.1293586499550191E-3</v>
      </c>
      <c r="AB36" s="22"/>
    </row>
    <row r="37" spans="1:28" ht="12.75" x14ac:dyDescent="0.2">
      <c r="A37" s="13">
        <v>42796</v>
      </c>
      <c r="B37" s="1">
        <v>157.94999999999999</v>
      </c>
      <c r="C37" s="1">
        <v>135.78</v>
      </c>
      <c r="D37" s="6">
        <f>Table_6[[#This Row],[Column1]]*Table_6[[#This Row],[Facebook (FB)]]</f>
        <v>21446.450999999997</v>
      </c>
      <c r="E37" s="29">
        <f t="shared" si="13"/>
        <v>1.7706949977866985E-3</v>
      </c>
      <c r="F37" s="1">
        <v>1150.75</v>
      </c>
      <c r="G37" s="1">
        <v>15.79</v>
      </c>
      <c r="H37" s="8">
        <f>Table_7[[#This Row],[Column1]]*Table_7[[#This Row],[Twitter (TWTR)]]</f>
        <v>18170.342499999999</v>
      </c>
      <c r="I37" s="25">
        <f t="shared" si="14"/>
        <v>1.2682308180088455E-3</v>
      </c>
      <c r="J37" s="1">
        <v>319.44</v>
      </c>
      <c r="K37" s="1">
        <v>64</v>
      </c>
      <c r="L37" s="6">
        <f>Table_9[[#This Row],[Column1]]*Table_9[[#This Row],[MSFT]]</f>
        <v>20444.16</v>
      </c>
      <c r="M37" s="27">
        <f t="shared" si="9"/>
        <v>1.5625000000007994E-4</v>
      </c>
      <c r="N37" s="1">
        <v>379.72</v>
      </c>
      <c r="O37" s="1">
        <v>57.55</v>
      </c>
      <c r="P37" s="6">
        <f>Table_1[[#This Row],[Column1]]*Table_1[[#This Row],[NKE]]</f>
        <v>21852.886000000002</v>
      </c>
      <c r="Q37" s="28">
        <f t="shared" si="15"/>
        <v>6.8229531140657903E-3</v>
      </c>
      <c r="R37" s="1">
        <v>24.8</v>
      </c>
      <c r="S37" s="1">
        <v>827.45</v>
      </c>
      <c r="T37" s="9">
        <f>Table_2[[#This Row],[Column1]]*Table_2[[#This Row],[GOOG]]</f>
        <v>20520.760000000002</v>
      </c>
      <c r="U37" s="31">
        <f t="shared" si="16"/>
        <v>5.1505691135919256E-3</v>
      </c>
      <c r="V37" s="10">
        <v>2374.83</v>
      </c>
      <c r="W37" s="12">
        <f t="shared" si="10"/>
        <v>-2.9854768551854853E-3</v>
      </c>
      <c r="X37" s="10">
        <v>20812.240000000002</v>
      </c>
      <c r="Y37" s="23">
        <f t="shared" si="17"/>
        <v>-5.8534171364589089E-3</v>
      </c>
      <c r="Z37" s="8">
        <f t="shared" si="11"/>
        <v>102434.59950000001</v>
      </c>
      <c r="AA37" s="34">
        <f t="shared" si="12"/>
        <v>-3.1635305873446659E-3</v>
      </c>
      <c r="AB37" s="22"/>
    </row>
    <row r="38" spans="1:28" ht="12.75" x14ac:dyDescent="0.2">
      <c r="A38" s="13">
        <v>42797</v>
      </c>
      <c r="B38" s="1">
        <v>157.94999999999999</v>
      </c>
      <c r="C38" s="1">
        <v>136.76</v>
      </c>
      <c r="D38" s="6">
        <f>Table_6[[#This Row],[Column1]]*Table_6[[#This Row],[Facebook (FB)]]</f>
        <v>21601.241999999998</v>
      </c>
      <c r="E38" s="26">
        <f t="shared" si="13"/>
        <v>7.2175578141109864E-3</v>
      </c>
      <c r="F38" s="1">
        <v>1150.75</v>
      </c>
      <c r="G38" s="1">
        <v>15.79</v>
      </c>
      <c r="H38" s="8">
        <f>Table_7[[#This Row],[Column1]]*Table_7[[#This Row],[Twitter (TWTR)]]</f>
        <v>18170.342499999999</v>
      </c>
      <c r="I38" s="24">
        <f t="shared" si="14"/>
        <v>0</v>
      </c>
      <c r="J38" s="1">
        <v>319.44</v>
      </c>
      <c r="K38" s="1">
        <v>64.010000000000005</v>
      </c>
      <c r="L38" s="6">
        <f>Table_9[[#This Row],[Column1]]*Table_9[[#This Row],[MSFT]]</f>
        <v>20447.3544</v>
      </c>
      <c r="M38" s="26">
        <f t="shared" si="9"/>
        <v>4.0618653335414917E-3</v>
      </c>
      <c r="N38" s="1">
        <v>379.72</v>
      </c>
      <c r="O38" s="1">
        <v>57.8</v>
      </c>
      <c r="P38" s="6">
        <f>Table_1[[#This Row],[Column1]]*Table_1[[#This Row],[NKE]]</f>
        <v>21947.815999999999</v>
      </c>
      <c r="Q38" s="26">
        <f t="shared" si="15"/>
        <v>4.3440486533449178E-3</v>
      </c>
      <c r="R38" s="1">
        <v>24.8</v>
      </c>
      <c r="S38" s="1">
        <v>830.36</v>
      </c>
      <c r="T38" s="9">
        <f>Table_2[[#This Row],[Column1]]*Table_2[[#This Row],[GOOG]]</f>
        <v>20592.928</v>
      </c>
      <c r="U38" s="30">
        <f t="shared" si="16"/>
        <v>3.5168288114085055E-3</v>
      </c>
      <c r="V38" s="10">
        <v>2381.92</v>
      </c>
      <c r="W38" s="12">
        <f t="shared" si="10"/>
        <v>1.7271780748303836E-2</v>
      </c>
      <c r="X38" s="10">
        <v>20934.78</v>
      </c>
      <c r="Y38" s="32">
        <f t="shared" si="17"/>
        <v>-3.2466836833077574E-3</v>
      </c>
      <c r="Z38" s="8">
        <f t="shared" si="11"/>
        <v>102759.6829</v>
      </c>
      <c r="AA38" s="35">
        <f t="shared" si="12"/>
        <v>2.1233143244731392E-3</v>
      </c>
      <c r="AB38" s="22"/>
    </row>
    <row r="39" spans="1:28" ht="12.75" x14ac:dyDescent="0.2">
      <c r="A39" s="13">
        <v>42800</v>
      </c>
      <c r="B39" s="1">
        <v>157.94999999999999</v>
      </c>
      <c r="C39" s="1">
        <v>136.97999999999999</v>
      </c>
      <c r="D39" s="6">
        <f>Table_6[[#This Row],[Column1]]*Table_6[[#This Row],[Facebook (FB)]]</f>
        <v>21635.990999999998</v>
      </c>
      <c r="E39" s="29">
        <f t="shared" si="13"/>
        <v>1.6086575021936156E-3</v>
      </c>
      <c r="F39" s="1">
        <v>1150.75</v>
      </c>
      <c r="G39" s="1">
        <v>15.45</v>
      </c>
      <c r="H39" s="8">
        <f>Table_7[[#This Row],[Column1]]*Table_7[[#This Row],[Twitter (TWTR)]]</f>
        <v>17779.087499999998</v>
      </c>
      <c r="I39" s="25">
        <f t="shared" si="14"/>
        <v>-2.1532615579480743E-2</v>
      </c>
      <c r="J39" s="1">
        <v>319.44</v>
      </c>
      <c r="K39" s="1">
        <v>64.27</v>
      </c>
      <c r="L39" s="6">
        <f>Table_9[[#This Row],[Column1]]*Table_9[[#This Row],[MSFT]]</f>
        <v>20530.408799999997</v>
      </c>
      <c r="M39" s="27">
        <f t="shared" si="9"/>
        <v>1.2447487163528598E-3</v>
      </c>
      <c r="N39" s="1">
        <v>379.72</v>
      </c>
      <c r="O39" s="1">
        <v>57.79</v>
      </c>
      <c r="P39" s="6">
        <f>Table_1[[#This Row],[Column1]]*Table_1[[#This Row],[NKE]]</f>
        <v>21944.018800000002</v>
      </c>
      <c r="Q39" s="28">
        <f t="shared" si="15"/>
        <v>-1.7301038062280297E-4</v>
      </c>
      <c r="R39" s="1">
        <v>24.8</v>
      </c>
      <c r="S39" s="1">
        <v>832.76</v>
      </c>
      <c r="T39" s="9">
        <f>Table_2[[#This Row],[Column1]]*Table_2[[#This Row],[GOOG]]</f>
        <v>20652.448</v>
      </c>
      <c r="U39" s="31">
        <f t="shared" si="16"/>
        <v>2.8903126354833772E-3</v>
      </c>
      <c r="V39" s="10">
        <v>2340.7800000000002</v>
      </c>
      <c r="W39" s="12">
        <f t="shared" si="10"/>
        <v>3.8021514196136643E-4</v>
      </c>
      <c r="X39" s="10">
        <v>21002.97</v>
      </c>
      <c r="Y39" s="23">
        <f t="shared" si="17"/>
        <v>-1.7616245797048536E-5</v>
      </c>
      <c r="Z39" s="8">
        <f t="shared" si="11"/>
        <v>102541.9541</v>
      </c>
      <c r="AA39" s="34">
        <f t="shared" si="12"/>
        <v>7.8075905558558367E-4</v>
      </c>
      <c r="AB39" s="22"/>
    </row>
    <row r="40" spans="1:28" ht="12.75" x14ac:dyDescent="0.2">
      <c r="A40" s="13">
        <v>42801</v>
      </c>
      <c r="B40" s="1">
        <v>157.94999999999999</v>
      </c>
      <c r="C40" s="1">
        <v>137.34</v>
      </c>
      <c r="D40" s="6">
        <f>Table_6[[#This Row],[Column1]]*Table_6[[#This Row],[Facebook (FB)]]</f>
        <v>21692.852999999999</v>
      </c>
      <c r="E40" s="26">
        <f t="shared" si="13"/>
        <v>2.6281208935612036E-3</v>
      </c>
      <c r="F40" s="1">
        <v>1150.75</v>
      </c>
      <c r="G40" s="1">
        <v>15.42</v>
      </c>
      <c r="H40" s="8">
        <f>Table_7[[#This Row],[Column1]]*Table_7[[#This Row],[Twitter (TWTR)]]</f>
        <v>17744.564999999999</v>
      </c>
      <c r="I40" s="24">
        <f t="shared" si="14"/>
        <v>-1.9417475728154851E-3</v>
      </c>
      <c r="J40" s="1">
        <v>319.44</v>
      </c>
      <c r="K40" s="1">
        <v>64.349999999999994</v>
      </c>
      <c r="L40" s="6">
        <f>Table_9[[#This Row],[Column1]]*Table_9[[#This Row],[MSFT]]</f>
        <v>20555.963999999996</v>
      </c>
      <c r="M40" s="26">
        <f t="shared" si="9"/>
        <v>4.9728049728050882E-3</v>
      </c>
      <c r="N40" s="1">
        <v>379.72</v>
      </c>
      <c r="O40" s="1">
        <v>57.35</v>
      </c>
      <c r="P40" s="6">
        <f>Table_1[[#This Row],[Column1]]*Table_1[[#This Row],[NKE]]</f>
        <v>21776.942000000003</v>
      </c>
      <c r="Q40" s="26">
        <f t="shared" si="15"/>
        <v>-7.6137740093441377E-3</v>
      </c>
      <c r="R40" s="1">
        <v>24.8</v>
      </c>
      <c r="S40" s="1">
        <v>834.34</v>
      </c>
      <c r="T40" s="9">
        <f>Table_2[[#This Row],[Column1]]*Table_2[[#This Row],[GOOG]]</f>
        <v>20691.632000000001</v>
      </c>
      <c r="U40" s="30">
        <f t="shared" si="16"/>
        <v>1.8973053460781509E-3</v>
      </c>
      <c r="V40" s="10">
        <v>2339.89</v>
      </c>
      <c r="W40" s="12">
        <f t="shared" si="10"/>
        <v>-4.7010756915923397E-3</v>
      </c>
      <c r="X40" s="10">
        <v>21003.34</v>
      </c>
      <c r="Y40" s="32">
        <f t="shared" si="17"/>
        <v>3.2720574888558977E-3</v>
      </c>
      <c r="Z40" s="8">
        <f t="shared" si="11"/>
        <v>102461.95599999999</v>
      </c>
      <c r="AA40" s="35">
        <f t="shared" si="12"/>
        <v>-5.6797400544689311E-4</v>
      </c>
      <c r="AB40" s="22"/>
    </row>
    <row r="41" spans="1:28" ht="12.75" x14ac:dyDescent="0.2">
      <c r="A41" s="13">
        <v>42802</v>
      </c>
      <c r="B41" s="1">
        <v>157.94999999999999</v>
      </c>
      <c r="C41" s="1">
        <v>137.57</v>
      </c>
      <c r="D41" s="6">
        <f>Table_6[[#This Row],[Column1]]*Table_6[[#This Row],[Facebook (FB)]]</f>
        <v>21729.181499999999</v>
      </c>
      <c r="E41" s="29">
        <f t="shared" si="13"/>
        <v>1.6746759866025176E-3</v>
      </c>
      <c r="F41" s="1">
        <v>1150.75</v>
      </c>
      <c r="G41" s="1">
        <v>15.39</v>
      </c>
      <c r="H41" s="8">
        <f>Table_7[[#This Row],[Column1]]*Table_7[[#This Row],[Twitter (TWTR)]]</f>
        <v>17710.0425</v>
      </c>
      <c r="I41" s="25">
        <f t="shared" si="14"/>
        <v>-1.9455252918287448E-3</v>
      </c>
      <c r="J41" s="1">
        <v>319.44</v>
      </c>
      <c r="K41" s="1">
        <v>64.67</v>
      </c>
      <c r="L41" s="6">
        <f>Table_9[[#This Row],[Column1]]*Table_9[[#This Row],[MSFT]]</f>
        <v>20658.184799999999</v>
      </c>
      <c r="M41" s="27">
        <f t="shared" si="9"/>
        <v>3.0926240915410576E-4</v>
      </c>
      <c r="N41" s="1">
        <v>379.72</v>
      </c>
      <c r="O41" s="1">
        <v>57.2</v>
      </c>
      <c r="P41" s="6">
        <f>Table_1[[#This Row],[Column1]]*Table_1[[#This Row],[NKE]]</f>
        <v>21719.984000000004</v>
      </c>
      <c r="Q41" s="28">
        <f t="shared" si="15"/>
        <v>-2.6155187445509776E-3</v>
      </c>
      <c r="R41" s="1">
        <v>24.8</v>
      </c>
      <c r="S41" s="1">
        <v>834.79</v>
      </c>
      <c r="T41" s="9">
        <f>Table_2[[#This Row],[Column1]]*Table_2[[#This Row],[GOOG]]</f>
        <v>20702.792000000001</v>
      </c>
      <c r="U41" s="31">
        <f t="shared" si="16"/>
        <v>5.3934846705171961E-4</v>
      </c>
      <c r="V41" s="10">
        <v>2350.89</v>
      </c>
      <c r="W41" s="12">
        <f t="shared" si="10"/>
        <v>-4.2749767109478464E-3</v>
      </c>
      <c r="X41" s="10">
        <v>20934.84</v>
      </c>
      <c r="Y41" s="23">
        <f t="shared" si="17"/>
        <v>1.0701753882614011E-3</v>
      </c>
      <c r="Z41" s="8">
        <f t="shared" si="11"/>
        <v>102520.1848</v>
      </c>
      <c r="AA41" s="34">
        <f t="shared" si="12"/>
        <v>1.931511720883032E-3</v>
      </c>
      <c r="AB41" s="22"/>
    </row>
    <row r="42" spans="1:28" ht="12.75" x14ac:dyDescent="0.2">
      <c r="A42" s="13">
        <v>42803</v>
      </c>
      <c r="B42" s="1">
        <v>157.94999999999999</v>
      </c>
      <c r="C42" s="1">
        <v>138.1</v>
      </c>
      <c r="D42" s="6">
        <f>Table_6[[#This Row],[Column1]]*Table_6[[#This Row],[Facebook (FB)]]</f>
        <v>21812.894999999997</v>
      </c>
      <c r="E42" s="26">
        <f t="shared" si="13"/>
        <v>3.8525841389837985E-3</v>
      </c>
      <c r="F42" s="1">
        <v>1150.75</v>
      </c>
      <c r="G42" s="1">
        <v>15.34</v>
      </c>
      <c r="H42" s="8">
        <f>Table_7[[#This Row],[Column1]]*Table_7[[#This Row],[Twitter (TWTR)]]</f>
        <v>17652.505000000001</v>
      </c>
      <c r="I42" s="24">
        <f t="shared" si="14"/>
        <v>-3.2488628979856229E-3</v>
      </c>
      <c r="J42" s="1">
        <v>319.44</v>
      </c>
      <c r="K42" s="1">
        <v>64.69</v>
      </c>
      <c r="L42" s="6">
        <f>Table_9[[#This Row],[Column1]]*Table_9[[#This Row],[MSFT]]</f>
        <v>20664.5736</v>
      </c>
      <c r="M42" s="26">
        <f t="shared" si="9"/>
        <v>6.1833359097242626E-4</v>
      </c>
      <c r="N42" s="1">
        <v>379.72</v>
      </c>
      <c r="O42" s="1">
        <v>56.55</v>
      </c>
      <c r="P42" s="6">
        <f>Table_1[[#This Row],[Column1]]*Table_1[[#This Row],[NKE]]</f>
        <v>21473.166000000001</v>
      </c>
      <c r="Q42" s="26">
        <f t="shared" si="15"/>
        <v>-1.1363636363636463E-2</v>
      </c>
      <c r="R42" s="1">
        <v>24.8</v>
      </c>
      <c r="S42" s="1">
        <v>835.46</v>
      </c>
      <c r="T42" s="9">
        <f>Table_2[[#This Row],[Column1]]*Table_2[[#This Row],[GOOG]]</f>
        <v>20719.408000000003</v>
      </c>
      <c r="U42" s="30">
        <f t="shared" si="16"/>
        <v>8.0259706033861545E-4</v>
      </c>
      <c r="V42" s="10">
        <v>2360.94</v>
      </c>
      <c r="W42" s="12">
        <f t="shared" si="10"/>
        <v>-1.6645912221402645E-3</v>
      </c>
      <c r="X42" s="10">
        <v>20912.46</v>
      </c>
      <c r="Y42" s="32">
        <f t="shared" si="17"/>
        <v>1.8765609063064927E-3</v>
      </c>
      <c r="Z42" s="8">
        <f t="shared" si="11"/>
        <v>102322.54759999999</v>
      </c>
      <c r="AA42" s="35">
        <f t="shared" si="12"/>
        <v>9.3409907737401234E-4</v>
      </c>
      <c r="AB42" s="22"/>
    </row>
    <row r="43" spans="1:28" ht="12.75" x14ac:dyDescent="0.2">
      <c r="A43" s="13">
        <v>42804</v>
      </c>
      <c r="B43" s="1">
        <v>157.94999999999999</v>
      </c>
      <c r="C43" s="1">
        <v>138.24</v>
      </c>
      <c r="D43" s="6">
        <f>Table_6[[#This Row],[Column1]]*Table_6[[#This Row],[Facebook (FB)]]</f>
        <v>21835.008000000002</v>
      </c>
      <c r="E43" s="29">
        <f t="shared" si="13"/>
        <v>1.0137581462709253E-3</v>
      </c>
      <c r="F43" s="1">
        <v>1150.75</v>
      </c>
      <c r="G43" s="1">
        <v>15.22</v>
      </c>
      <c r="H43" s="8">
        <f>Table_7[[#This Row],[Column1]]*Table_7[[#This Row],[Twitter (TWTR)]]</f>
        <v>17514.415000000001</v>
      </c>
      <c r="I43" s="25">
        <f t="shared" si="14"/>
        <v>-7.8226857887874913E-3</v>
      </c>
      <c r="J43" s="1">
        <v>319.44</v>
      </c>
      <c r="K43" s="1">
        <v>64.73</v>
      </c>
      <c r="L43" s="6">
        <f>Table_9[[#This Row],[Column1]]*Table_9[[#This Row],[MSFT]]</f>
        <v>20677.351200000001</v>
      </c>
      <c r="M43" s="27">
        <f t="shared" si="9"/>
        <v>-3.0897574540414386E-4</v>
      </c>
      <c r="N43" s="1">
        <v>379.72</v>
      </c>
      <c r="O43" s="1">
        <v>56.36</v>
      </c>
      <c r="P43" s="6">
        <f>Table_1[[#This Row],[Column1]]*Table_1[[#This Row],[NKE]]</f>
        <v>21401.019200000002</v>
      </c>
      <c r="Q43" s="28">
        <f t="shared" si="15"/>
        <v>-3.3598585322722851E-3</v>
      </c>
      <c r="R43" s="1">
        <v>24.8</v>
      </c>
      <c r="S43" s="1">
        <v>838.68</v>
      </c>
      <c r="T43" s="9">
        <f>Table_2[[#This Row],[Column1]]*Table_2[[#This Row],[GOOG]]</f>
        <v>20799.263999999999</v>
      </c>
      <c r="U43" s="31">
        <f t="shared" si="16"/>
        <v>3.8541641730303229E-3</v>
      </c>
      <c r="V43" s="10">
        <v>2364.87</v>
      </c>
      <c r="W43" s="12">
        <f t="shared" si="10"/>
        <v>-7.8651257785845624E-4</v>
      </c>
      <c r="X43" s="10">
        <v>20873.29</v>
      </c>
      <c r="Y43" s="23">
        <f t="shared" si="17"/>
        <v>7.2393625717294668E-4</v>
      </c>
      <c r="Z43" s="8">
        <f t="shared" si="11"/>
        <v>102227.05739999999</v>
      </c>
      <c r="AA43" s="34">
        <f t="shared" si="12"/>
        <v>-1.4650783864467881E-3</v>
      </c>
      <c r="AB43" s="22"/>
    </row>
    <row r="44" spans="1:28" ht="12.75" x14ac:dyDescent="0.2">
      <c r="A44" s="13">
        <v>42807</v>
      </c>
      <c r="B44" s="1">
        <v>157.94999999999999</v>
      </c>
      <c r="C44" s="1">
        <v>138.84</v>
      </c>
      <c r="D44" s="6">
        <f>Table_6[[#This Row],[Column1]]*Table_6[[#This Row],[Facebook (FB)]]</f>
        <v>21929.777999999998</v>
      </c>
      <c r="E44" s="26">
        <f t="shared" si="13"/>
        <v>4.3402777777777363E-3</v>
      </c>
      <c r="F44" s="1">
        <v>1150.75</v>
      </c>
      <c r="G44" s="1">
        <v>15.22</v>
      </c>
      <c r="H44" s="8">
        <f>Table_7[[#This Row],[Column1]]*Table_7[[#This Row],[Twitter (TWTR)]]</f>
        <v>17514.415000000001</v>
      </c>
      <c r="I44" s="24">
        <f t="shared" si="14"/>
        <v>0</v>
      </c>
      <c r="J44" s="1">
        <v>319.44</v>
      </c>
      <c r="K44" s="1">
        <v>64.709999999999994</v>
      </c>
      <c r="L44" s="6">
        <f>Table_9[[#This Row],[Column1]]*Table_9[[#This Row],[MSFT]]</f>
        <v>20670.962399999997</v>
      </c>
      <c r="M44" s="26">
        <f t="shared" si="9"/>
        <v>0</v>
      </c>
      <c r="N44" s="1">
        <v>379.72</v>
      </c>
      <c r="O44" s="1">
        <v>56.47</v>
      </c>
      <c r="P44" s="6">
        <f>Table_1[[#This Row],[Column1]]*Table_1[[#This Row],[NKE]]</f>
        <v>21442.788400000001</v>
      </c>
      <c r="Q44" s="26">
        <f t="shared" si="15"/>
        <v>1.9517388218594648E-3</v>
      </c>
      <c r="R44" s="1">
        <v>24.8</v>
      </c>
      <c r="S44" s="1">
        <v>839.48</v>
      </c>
      <c r="T44" s="9">
        <f>Table_2[[#This Row],[Column1]]*Table_2[[#This Row],[GOOG]]</f>
        <v>20819.103999999999</v>
      </c>
      <c r="U44" s="30">
        <f t="shared" si="16"/>
        <v>9.5387990651985054E-4</v>
      </c>
      <c r="V44" s="10">
        <v>2366.73</v>
      </c>
      <c r="W44" s="12">
        <f t="shared" si="10"/>
        <v>-2.8478111149137339E-3</v>
      </c>
      <c r="X44" s="10">
        <v>20858.189999999999</v>
      </c>
      <c r="Y44" s="32">
        <f t="shared" si="17"/>
        <v>-7.2580621980006341E-4</v>
      </c>
      <c r="Z44" s="8">
        <f t="shared" si="11"/>
        <v>102377.0478</v>
      </c>
      <c r="AA44" s="35">
        <f t="shared" si="12"/>
        <v>-3.2592793952817742E-3</v>
      </c>
      <c r="AB44" s="22"/>
    </row>
    <row r="45" spans="1:28" ht="12.75" x14ac:dyDescent="0.2">
      <c r="A45" s="13">
        <v>42808</v>
      </c>
      <c r="B45" s="1">
        <v>157.94999999999999</v>
      </c>
      <c r="C45" s="1">
        <v>139.6</v>
      </c>
      <c r="D45" s="6">
        <f>Table_6[[#This Row],[Column1]]*Table_6[[#This Row],[Facebook (FB)]]</f>
        <v>22049.819999999996</v>
      </c>
      <c r="E45" s="29">
        <f t="shared" si="13"/>
        <v>5.4739268222413632E-3</v>
      </c>
      <c r="F45" s="1">
        <v>1150.75</v>
      </c>
      <c r="G45" s="1">
        <v>15.21</v>
      </c>
      <c r="H45" s="8">
        <f>Table_7[[#This Row],[Column1]]*Table_7[[#This Row],[Twitter (TWTR)]]</f>
        <v>17502.907500000001</v>
      </c>
      <c r="I45" s="25">
        <f t="shared" si="14"/>
        <v>-6.5703022339025927E-4</v>
      </c>
      <c r="J45" s="1">
        <v>319.44</v>
      </c>
      <c r="K45" s="1">
        <v>64.709999999999994</v>
      </c>
      <c r="L45" s="6">
        <f>Table_9[[#This Row],[Column1]]*Table_9[[#This Row],[MSFT]]</f>
        <v>20670.962399999997</v>
      </c>
      <c r="M45" s="27">
        <f t="shared" si="9"/>
        <v>-4.6360686138154413E-3</v>
      </c>
      <c r="N45" s="1">
        <v>379.72</v>
      </c>
      <c r="O45" s="1">
        <v>56.67</v>
      </c>
      <c r="P45" s="6">
        <f>Table_1[[#This Row],[Column1]]*Table_1[[#This Row],[NKE]]</f>
        <v>21518.732400000001</v>
      </c>
      <c r="Q45" s="28">
        <f t="shared" si="15"/>
        <v>3.5417035594121275E-3</v>
      </c>
      <c r="R45" s="1">
        <v>24.8</v>
      </c>
      <c r="S45" s="1">
        <v>845.54</v>
      </c>
      <c r="T45" s="9">
        <f>Table_2[[#This Row],[Column1]]*Table_2[[#This Row],[GOOG]]</f>
        <v>20969.392</v>
      </c>
      <c r="U45" s="31">
        <f t="shared" si="16"/>
        <v>7.2187544670509664E-3</v>
      </c>
      <c r="V45" s="10">
        <v>2373.4699999999998</v>
      </c>
      <c r="W45" s="12">
        <f t="shared" si="10"/>
        <v>3.3790189048102494E-3</v>
      </c>
      <c r="X45" s="10">
        <v>20873.34</v>
      </c>
      <c r="Y45" s="23">
        <f t="shared" si="17"/>
        <v>-3.8981911243836251E-4</v>
      </c>
      <c r="Z45" s="8">
        <f t="shared" si="11"/>
        <v>102711.8143</v>
      </c>
      <c r="AA45" s="34">
        <f t="shared" si="12"/>
        <v>-2.1386721588647867E-3</v>
      </c>
      <c r="AB45" s="22"/>
    </row>
    <row r="46" spans="1:28" ht="12.75" x14ac:dyDescent="0.2">
      <c r="A46" s="13">
        <v>42809</v>
      </c>
      <c r="B46" s="1">
        <v>157.94999999999999</v>
      </c>
      <c r="C46" s="1">
        <v>139.32</v>
      </c>
      <c r="D46" s="6">
        <f>Table_6[[#This Row],[Column1]]*Table_6[[#This Row],[Facebook (FB)]]</f>
        <v>22005.593999999997</v>
      </c>
      <c r="E46" s="26">
        <f t="shared" si="13"/>
        <v>-2.005730659025796E-3</v>
      </c>
      <c r="F46" s="1">
        <v>1150.75</v>
      </c>
      <c r="G46" s="1">
        <v>15.32</v>
      </c>
      <c r="H46" s="8">
        <f>Table_7[[#This Row],[Column1]]*Table_7[[#This Row],[Twitter (TWTR)]]</f>
        <v>17629.490000000002</v>
      </c>
      <c r="I46" s="24">
        <f t="shared" si="14"/>
        <v>7.2320841551611025E-3</v>
      </c>
      <c r="J46" s="1">
        <v>319.44</v>
      </c>
      <c r="K46" s="1">
        <v>64.41</v>
      </c>
      <c r="L46" s="6">
        <f>Table_9[[#This Row],[Column1]]*Table_9[[#This Row],[MSFT]]</f>
        <v>20575.130399999998</v>
      </c>
      <c r="M46" s="26">
        <f t="shared" si="9"/>
        <v>2.6393417171246968E-3</v>
      </c>
      <c r="N46" s="1">
        <v>379.72</v>
      </c>
      <c r="O46" s="1">
        <v>57.28</v>
      </c>
      <c r="P46" s="6">
        <f>Table_1[[#This Row],[Column1]]*Table_1[[#This Row],[NKE]]</f>
        <v>21750.3616</v>
      </c>
      <c r="Q46" s="26">
        <f t="shared" si="15"/>
        <v>1.0764072701605778E-2</v>
      </c>
      <c r="R46" s="1">
        <v>24.8</v>
      </c>
      <c r="S46" s="1">
        <v>845.62</v>
      </c>
      <c r="T46" s="9">
        <f>Table_2[[#This Row],[Column1]]*Table_2[[#This Row],[GOOG]]</f>
        <v>20971.376</v>
      </c>
      <c r="U46" s="30">
        <f t="shared" si="16"/>
        <v>9.4614092769166371E-5</v>
      </c>
      <c r="V46" s="10">
        <v>2365.4499999999998</v>
      </c>
      <c r="W46" s="12">
        <f t="shared" si="10"/>
        <v>-3.9273711133188038E-3</v>
      </c>
      <c r="X46" s="10">
        <v>20881.48</v>
      </c>
      <c r="Y46" s="32">
        <f t="shared" si="17"/>
        <v>2.11686983530074E-3</v>
      </c>
      <c r="Z46" s="8">
        <f t="shared" si="11"/>
        <v>102931.952</v>
      </c>
      <c r="AA46" s="35">
        <f t="shared" si="12"/>
        <v>-1.9504841565843216E-3</v>
      </c>
      <c r="AB46" s="22"/>
    </row>
    <row r="47" spans="1:28" ht="12.75" x14ac:dyDescent="0.2">
      <c r="A47" s="13">
        <v>42810</v>
      </c>
      <c r="B47" s="1">
        <v>157.94999999999999</v>
      </c>
      <c r="C47" s="1">
        <v>139.66999999999999</v>
      </c>
      <c r="D47" s="6">
        <f>Table_6[[#This Row],[Column1]]*Table_6[[#This Row],[Facebook (FB)]]</f>
        <v>22060.876499999995</v>
      </c>
      <c r="E47" s="29">
        <f t="shared" si="13"/>
        <v>2.5122021246051845E-3</v>
      </c>
      <c r="F47" s="1">
        <v>1150.75</v>
      </c>
      <c r="G47" s="1">
        <v>15.26</v>
      </c>
      <c r="H47" s="8">
        <f>Table_7[[#This Row],[Column1]]*Table_7[[#This Row],[Twitter (TWTR)]]</f>
        <v>17560.445</v>
      </c>
      <c r="I47" s="25">
        <f t="shared" si="14"/>
        <v>-3.9164490861619871E-3</v>
      </c>
      <c r="J47" s="1">
        <v>319.44</v>
      </c>
      <c r="K47" s="1">
        <v>64.58</v>
      </c>
      <c r="L47" s="6">
        <f>Table_9[[#This Row],[Column1]]*Table_9[[#This Row],[MSFT]]</f>
        <v>20629.4352</v>
      </c>
      <c r="M47" s="27">
        <f t="shared" si="9"/>
        <v>9.2908021059154961E-4</v>
      </c>
      <c r="N47" s="1">
        <v>379.72</v>
      </c>
      <c r="O47" s="1">
        <v>57.59</v>
      </c>
      <c r="P47" s="6">
        <f>Table_1[[#This Row],[Column1]]*Table_1[[#This Row],[NKE]]</f>
        <v>21868.074800000002</v>
      </c>
      <c r="Q47" s="28">
        <f t="shared" si="15"/>
        <v>5.4120111731843969E-3</v>
      </c>
      <c r="R47" s="1">
        <v>24.8</v>
      </c>
      <c r="S47" s="1">
        <v>847.35</v>
      </c>
      <c r="T47" s="9">
        <f>Table_2[[#This Row],[Column1]]*Table_2[[#This Row],[GOOG]]</f>
        <v>21014.280000000002</v>
      </c>
      <c r="U47" s="31">
        <f t="shared" si="16"/>
        <v>2.0458361911970132E-3</v>
      </c>
      <c r="V47" s="10">
        <v>2374.7399999999998</v>
      </c>
      <c r="W47" s="12">
        <f t="shared" si="10"/>
        <v>-2.7960955725680825E-3</v>
      </c>
      <c r="X47" s="10">
        <v>20837.37</v>
      </c>
      <c r="Y47" s="23">
        <f t="shared" si="17"/>
        <v>-2.2246877129340147E-3</v>
      </c>
      <c r="Z47" s="8">
        <f t="shared" si="11"/>
        <v>103133.1115</v>
      </c>
      <c r="AA47" s="34">
        <f t="shared" si="12"/>
        <v>-2.7548156599374032E-4</v>
      </c>
      <c r="AB47" s="22"/>
    </row>
    <row r="48" spans="1:28" ht="12.75" x14ac:dyDescent="0.2">
      <c r="A48" s="13">
        <v>42811</v>
      </c>
      <c r="B48" s="1">
        <v>157.94999999999999</v>
      </c>
      <c r="C48" s="1">
        <v>139.99</v>
      </c>
      <c r="D48" s="6">
        <f>Table_6[[#This Row],[Column1]]*Table_6[[#This Row],[Facebook (FB)]]</f>
        <v>22111.4205</v>
      </c>
      <c r="E48" s="26">
        <f t="shared" si="13"/>
        <v>2.2911147705306912E-3</v>
      </c>
      <c r="F48" s="1">
        <v>1150.75</v>
      </c>
      <c r="G48" s="1">
        <v>15.19</v>
      </c>
      <c r="H48" s="8">
        <f>Table_7[[#This Row],[Column1]]*Table_7[[#This Row],[Twitter (TWTR)]]</f>
        <v>17479.892499999998</v>
      </c>
      <c r="I48" s="24">
        <f t="shared" si="14"/>
        <v>-4.5871559633028436E-3</v>
      </c>
      <c r="J48" s="1">
        <v>319.44</v>
      </c>
      <c r="K48" s="1">
        <v>64.64</v>
      </c>
      <c r="L48" s="6">
        <f>Table_9[[#This Row],[Column1]]*Table_9[[#This Row],[MSFT]]</f>
        <v>20648.601600000002</v>
      </c>
      <c r="M48" s="26">
        <f t="shared" si="9"/>
        <v>3.5581683168317449E-3</v>
      </c>
      <c r="N48" s="1">
        <v>379.72</v>
      </c>
      <c r="O48" s="1">
        <v>57.6</v>
      </c>
      <c r="P48" s="6">
        <f>Table_1[[#This Row],[Column1]]*Table_1[[#This Row],[NKE]]</f>
        <v>21871.872000000003</v>
      </c>
      <c r="Q48" s="26">
        <f t="shared" si="15"/>
        <v>1.7364125716266731E-4</v>
      </c>
      <c r="R48" s="1">
        <v>24.8</v>
      </c>
      <c r="S48" s="1">
        <v>848.78</v>
      </c>
      <c r="T48" s="9">
        <f>Table_2[[#This Row],[Column1]]*Table_2[[#This Row],[GOOG]]</f>
        <v>21049.743999999999</v>
      </c>
      <c r="U48" s="30">
        <f t="shared" si="16"/>
        <v>1.6876143270194723E-3</v>
      </c>
      <c r="V48" s="10">
        <v>2381.38</v>
      </c>
      <c r="W48" s="12">
        <f t="shared" si="10"/>
        <v>1.3143639402363792E-3</v>
      </c>
      <c r="X48" s="10">
        <v>20883.830000000002</v>
      </c>
      <c r="Y48" s="32">
        <f t="shared" si="17"/>
        <v>-2.4227891213327983E-3</v>
      </c>
      <c r="Z48" s="8">
        <f t="shared" si="11"/>
        <v>103161.5306</v>
      </c>
      <c r="AA48" s="35">
        <f t="shared" si="12"/>
        <v>-8.0837045316489438E-4</v>
      </c>
      <c r="AB48" s="22"/>
    </row>
    <row r="49" spans="1:28" ht="12.75" x14ac:dyDescent="0.2">
      <c r="A49" s="13">
        <v>42814</v>
      </c>
      <c r="B49" s="1">
        <v>157.94999999999999</v>
      </c>
      <c r="C49" s="1">
        <v>139.84</v>
      </c>
      <c r="D49" s="6">
        <f>Table_6[[#This Row],[Column1]]*Table_6[[#This Row],[Facebook (FB)]]</f>
        <v>22087.727999999999</v>
      </c>
      <c r="E49" s="29">
        <f t="shared" si="13"/>
        <v>-1.0715051075077197E-3</v>
      </c>
      <c r="F49" s="1">
        <v>1150.75</v>
      </c>
      <c r="G49" s="1">
        <v>15.08</v>
      </c>
      <c r="H49" s="8">
        <f>Table_7[[#This Row],[Column1]]*Table_7[[#This Row],[Twitter (TWTR)]]</f>
        <v>17353.310000000001</v>
      </c>
      <c r="I49" s="25">
        <f t="shared" si="14"/>
        <v>-7.2416063199471515E-3</v>
      </c>
      <c r="J49" s="1">
        <v>319.44</v>
      </c>
      <c r="K49" s="1">
        <v>64.87</v>
      </c>
      <c r="L49" s="6">
        <f>Table_9[[#This Row],[Column1]]*Table_9[[#This Row],[MSFT]]</f>
        <v>20722.072800000002</v>
      </c>
      <c r="M49" s="27">
        <f t="shared" si="9"/>
        <v>9.2492677663021843E-4</v>
      </c>
      <c r="N49" s="1">
        <v>379.72</v>
      </c>
      <c r="O49" s="1">
        <v>57.8</v>
      </c>
      <c r="P49" s="6">
        <f>Table_1[[#This Row],[Column1]]*Table_1[[#This Row],[NKE]]</f>
        <v>21947.815999999999</v>
      </c>
      <c r="Q49" s="28">
        <f t="shared" si="15"/>
        <v>3.4722222222221483E-3</v>
      </c>
      <c r="R49" s="1">
        <v>24.8</v>
      </c>
      <c r="S49" s="1">
        <v>852.18</v>
      </c>
      <c r="T49" s="9">
        <f>Table_2[[#This Row],[Column1]]*Table_2[[#This Row],[GOOG]]</f>
        <v>21134.063999999998</v>
      </c>
      <c r="U49" s="31">
        <f t="shared" si="16"/>
        <v>4.0057494285915991E-3</v>
      </c>
      <c r="V49" s="10">
        <v>2378.25</v>
      </c>
      <c r="W49" s="12">
        <f t="shared" si="10"/>
        <v>2.0098812151793126E-3</v>
      </c>
      <c r="X49" s="10">
        <v>20934.55</v>
      </c>
      <c r="Y49" s="23">
        <f t="shared" si="17"/>
        <v>9.5292192734079283E-4</v>
      </c>
      <c r="Z49" s="8">
        <f t="shared" si="11"/>
        <v>103244.9908</v>
      </c>
      <c r="AA49" s="34">
        <f t="shared" si="12"/>
        <v>-2.770919736498872E-3</v>
      </c>
      <c r="AB49" s="22"/>
    </row>
    <row r="50" spans="1:28" ht="12.75" x14ac:dyDescent="0.2">
      <c r="A50" s="13">
        <v>42815</v>
      </c>
      <c r="B50" s="1">
        <v>157.94999999999999</v>
      </c>
      <c r="C50" s="1">
        <v>139.94</v>
      </c>
      <c r="D50" s="6">
        <f>Table_6[[#This Row],[Column1]]*Table_6[[#This Row],[Facebook (FB)]]</f>
        <v>22103.522999999997</v>
      </c>
      <c r="E50" s="26">
        <f t="shared" si="13"/>
        <v>7.151029748283346E-4</v>
      </c>
      <c r="F50" s="1">
        <v>1150.75</v>
      </c>
      <c r="G50" s="1">
        <v>15.09</v>
      </c>
      <c r="H50" s="8">
        <f>Table_7[[#This Row],[Column1]]*Table_7[[#This Row],[Twitter (TWTR)]]</f>
        <v>17364.817500000001</v>
      </c>
      <c r="I50" s="24">
        <f t="shared" si="14"/>
        <v>6.6312997347478422E-4</v>
      </c>
      <c r="J50" s="1">
        <v>319.44</v>
      </c>
      <c r="K50" s="1">
        <v>64.930000000000007</v>
      </c>
      <c r="L50" s="6">
        <f>Table_9[[#This Row],[Column1]]*Table_9[[#This Row],[MSFT]]</f>
        <v>20741.239200000004</v>
      </c>
      <c r="M50" s="26">
        <f t="shared" si="9"/>
        <v>-1.1088864931464855E-2</v>
      </c>
      <c r="N50" s="1">
        <v>379.72</v>
      </c>
      <c r="O50" s="1">
        <v>58.68</v>
      </c>
      <c r="P50" s="6">
        <f>Table_1[[#This Row],[Column1]]*Table_1[[#This Row],[NKE]]</f>
        <v>22281.9696</v>
      </c>
      <c r="Q50" s="26">
        <f t="shared" si="15"/>
        <v>1.5224913494809733E-2</v>
      </c>
      <c r="R50" s="1">
        <v>24.8</v>
      </c>
      <c r="S50" s="1">
        <v>848.4</v>
      </c>
      <c r="T50" s="9">
        <f>Table_2[[#This Row],[Column1]]*Table_2[[#This Row],[GOOG]]</f>
        <v>21040.32</v>
      </c>
      <c r="U50" s="30">
        <f t="shared" si="16"/>
        <v>-4.4356826022670945E-3</v>
      </c>
      <c r="V50" s="10">
        <v>2373.4699999999998</v>
      </c>
      <c r="W50" s="12">
        <f t="shared" si="10"/>
        <v>1.240799335993285E-2</v>
      </c>
      <c r="X50" s="10">
        <v>20914.62</v>
      </c>
      <c r="Y50" s="32">
        <f t="shared" si="17"/>
        <v>4.1902126963437044E-4</v>
      </c>
      <c r="Z50" s="8">
        <f t="shared" si="11"/>
        <v>103531.86929999999</v>
      </c>
      <c r="AA50" s="35">
        <f t="shared" si="12"/>
        <v>1.7574562560107861E-2</v>
      </c>
      <c r="AB50" s="22"/>
    </row>
    <row r="51" spans="1:28" ht="12.75" x14ac:dyDescent="0.2">
      <c r="A51" s="13">
        <v>42816</v>
      </c>
      <c r="B51" s="1">
        <v>157.94999999999999</v>
      </c>
      <c r="C51" s="1">
        <v>138.51</v>
      </c>
      <c r="D51" s="6">
        <f>Table_6[[#This Row],[Column1]]*Table_6[[#This Row],[Facebook (FB)]]</f>
        <v>21877.654499999997</v>
      </c>
      <c r="E51" s="29">
        <f t="shared" si="13"/>
        <v>-1.0218665142203851E-2</v>
      </c>
      <c r="F51" s="1">
        <v>1150.75</v>
      </c>
      <c r="G51" s="1">
        <v>14.54</v>
      </c>
      <c r="H51" s="8">
        <f>Table_7[[#This Row],[Column1]]*Table_7[[#This Row],[Twitter (TWTR)]]</f>
        <v>16731.904999999999</v>
      </c>
      <c r="I51" s="25">
        <f t="shared" si="14"/>
        <v>-3.6447978793903373E-2</v>
      </c>
      <c r="J51" s="1">
        <v>319.44</v>
      </c>
      <c r="K51" s="1">
        <v>64.209999999999994</v>
      </c>
      <c r="L51" s="6">
        <f>Table_9[[#This Row],[Column1]]*Table_9[[#This Row],[MSFT]]</f>
        <v>20511.242399999999</v>
      </c>
      <c r="M51" s="27">
        <f t="shared" si="9"/>
        <v>1.2770596480299136E-2</v>
      </c>
      <c r="N51" s="1">
        <v>379.72</v>
      </c>
      <c r="O51" s="1">
        <v>58.01</v>
      </c>
      <c r="P51" s="6">
        <f>Table_1[[#This Row],[Column1]]*Table_1[[#This Row],[NKE]]</f>
        <v>22027.557199999999</v>
      </c>
      <c r="Q51" s="28">
        <f t="shared" si="15"/>
        <v>-1.141785957736881E-2</v>
      </c>
      <c r="R51" s="1">
        <v>24.8</v>
      </c>
      <c r="S51" s="1">
        <v>830.46</v>
      </c>
      <c r="T51" s="9">
        <f>Table_2[[#This Row],[Column1]]*Table_2[[#This Row],[GOOG]]</f>
        <v>20595.408000000003</v>
      </c>
      <c r="U51" s="31">
        <f t="shared" si="16"/>
        <v>-2.1145685997171076E-2</v>
      </c>
      <c r="V51" s="10">
        <v>2344.02</v>
      </c>
      <c r="W51" s="12">
        <f t="shared" si="10"/>
        <v>-1.8899156150544091E-3</v>
      </c>
      <c r="X51" s="10">
        <v>20905.86</v>
      </c>
      <c r="Y51" s="23">
        <f t="shared" si="17"/>
        <v>1.1508122939750958E-2</v>
      </c>
      <c r="Z51" s="8">
        <f t="shared" si="11"/>
        <v>101743.7671</v>
      </c>
      <c r="AA51" s="34">
        <f t="shared" si="12"/>
        <v>6.1000990151153078E-3</v>
      </c>
      <c r="AB51" s="22"/>
    </row>
    <row r="52" spans="1:28" ht="12.75" x14ac:dyDescent="0.2">
      <c r="A52" s="13">
        <v>42817</v>
      </c>
      <c r="B52" s="1">
        <v>157.94999999999999</v>
      </c>
      <c r="C52" s="1">
        <v>139.94999999999999</v>
      </c>
      <c r="D52" s="6">
        <f>Table_6[[#This Row],[Column1]]*Table_6[[#This Row],[Facebook (FB)]]</f>
        <v>22105.102499999997</v>
      </c>
      <c r="E52" s="26">
        <f t="shared" si="13"/>
        <v>1.039636127355424E-2</v>
      </c>
      <c r="F52" s="1">
        <v>1150.75</v>
      </c>
      <c r="G52" s="1">
        <v>14.98</v>
      </c>
      <c r="H52" s="8">
        <f>Table_7[[#This Row],[Column1]]*Table_7[[#This Row],[Twitter (TWTR)]]</f>
        <v>17238.235000000001</v>
      </c>
      <c r="I52" s="24">
        <f t="shared" si="14"/>
        <v>3.0261348005502169E-2</v>
      </c>
      <c r="J52" s="1">
        <v>319.44</v>
      </c>
      <c r="K52" s="1">
        <v>65.03</v>
      </c>
      <c r="L52" s="6">
        <f>Table_9[[#This Row],[Column1]]*Table_9[[#This Row],[MSFT]]</f>
        <v>20773.183199999999</v>
      </c>
      <c r="M52" s="26">
        <f t="shared" si="9"/>
        <v>-2.4604028909733446E-3</v>
      </c>
      <c r="N52" s="1">
        <v>379.72</v>
      </c>
      <c r="O52" s="1">
        <v>53.82</v>
      </c>
      <c r="P52" s="6">
        <f>Table_1[[#This Row],[Column1]]*Table_1[[#This Row],[NKE]]</f>
        <v>20436.530400000003</v>
      </c>
      <c r="Q52" s="26">
        <f t="shared" si="15"/>
        <v>-7.2228926047233202E-2</v>
      </c>
      <c r="R52" s="1">
        <v>24.8</v>
      </c>
      <c r="S52" s="1">
        <v>829.59</v>
      </c>
      <c r="T52" s="9">
        <f>Table_2[[#This Row],[Column1]]*Table_2[[#This Row],[GOOG]]</f>
        <v>20573.832000000002</v>
      </c>
      <c r="U52" s="30">
        <f t="shared" si="16"/>
        <v>-1.0476121667509627E-3</v>
      </c>
      <c r="V52" s="10">
        <v>2348.4499999999998</v>
      </c>
      <c r="W52" s="12">
        <f t="shared" si="10"/>
        <v>1.0602737976110974E-3</v>
      </c>
      <c r="X52" s="10">
        <v>20668.009999999998</v>
      </c>
      <c r="Y52" s="32">
        <f t="shared" si="17"/>
        <v>3.2476175264862942E-4</v>
      </c>
      <c r="Z52" s="8">
        <f t="shared" si="11"/>
        <v>101126.88310000001</v>
      </c>
      <c r="AA52" s="35">
        <f t="shared" si="12"/>
        <v>-1.1431065951277063E-3</v>
      </c>
      <c r="AB52" s="22"/>
    </row>
    <row r="53" spans="1:28" ht="12.75" x14ac:dyDescent="0.2">
      <c r="A53" s="13">
        <v>42818</v>
      </c>
      <c r="B53" s="1">
        <v>157.94999999999999</v>
      </c>
      <c r="C53" s="1">
        <v>139.53</v>
      </c>
      <c r="D53" s="6">
        <f>Table_6[[#This Row],[Column1]]*Table_6[[#This Row],[Facebook (FB)]]</f>
        <v>22038.763499999997</v>
      </c>
      <c r="E53" s="29">
        <f t="shared" si="13"/>
        <v>-3.0010718113611112E-3</v>
      </c>
      <c r="F53" s="1">
        <v>1150.75</v>
      </c>
      <c r="G53" s="1">
        <v>14.93</v>
      </c>
      <c r="H53" s="8">
        <f>Table_7[[#This Row],[Column1]]*Table_7[[#This Row],[Twitter (TWTR)]]</f>
        <v>17180.697499999998</v>
      </c>
      <c r="I53" s="25">
        <f t="shared" si="14"/>
        <v>-3.3377837116156136E-3</v>
      </c>
      <c r="J53" s="1">
        <v>319.44</v>
      </c>
      <c r="K53" s="1">
        <v>64.87</v>
      </c>
      <c r="L53" s="6">
        <f>Table_9[[#This Row],[Column1]]*Table_9[[#This Row],[MSFT]]</f>
        <v>20722.072800000002</v>
      </c>
      <c r="M53" s="27">
        <f t="shared" si="9"/>
        <v>1.6956990904886608E-3</v>
      </c>
      <c r="N53" s="1">
        <v>379.72</v>
      </c>
      <c r="O53" s="1">
        <v>55.37</v>
      </c>
      <c r="P53" s="6">
        <f>Table_1[[#This Row],[Column1]]*Table_1[[#This Row],[NKE]]</f>
        <v>21025.096400000002</v>
      </c>
      <c r="Q53" s="28">
        <f t="shared" si="15"/>
        <v>2.8799702712746136E-2</v>
      </c>
      <c r="R53" s="1">
        <v>24.8</v>
      </c>
      <c r="S53" s="1">
        <v>817.58</v>
      </c>
      <c r="T53" s="9">
        <f>Table_2[[#This Row],[Column1]]*Table_2[[#This Row],[GOOG]]</f>
        <v>20275.984</v>
      </c>
      <c r="U53" s="31">
        <f t="shared" si="16"/>
        <v>-1.4477030822454454E-2</v>
      </c>
      <c r="V53" s="10">
        <v>2345.96</v>
      </c>
      <c r="W53" s="12">
        <f t="shared" si="10"/>
        <v>0</v>
      </c>
      <c r="X53" s="10">
        <v>20661.3</v>
      </c>
      <c r="Y53" s="23">
        <f t="shared" si="17"/>
        <v>2.2849861884191507E-4</v>
      </c>
      <c r="Z53" s="8">
        <f t="shared" si="11"/>
        <v>101242.6142</v>
      </c>
      <c r="AA53" s="34">
        <f t="shared" si="12"/>
        <v>-6.891335031247601E-3</v>
      </c>
      <c r="AB53" s="22"/>
    </row>
    <row r="54" spans="1:28" ht="12.75" x14ac:dyDescent="0.2">
      <c r="A54" s="13">
        <v>42821</v>
      </c>
      <c r="B54" s="1">
        <v>157.94999999999999</v>
      </c>
      <c r="C54" s="1">
        <v>140.34</v>
      </c>
      <c r="D54" s="6">
        <f>Table_6[[#This Row],[Column1]]*Table_6[[#This Row],[Facebook (FB)]]</f>
        <v>22166.702999999998</v>
      </c>
      <c r="E54" s="26">
        <f t="shared" si="13"/>
        <v>5.8052031821113903E-3</v>
      </c>
      <c r="F54" s="1">
        <v>1150.75</v>
      </c>
      <c r="G54" s="1">
        <v>15.14</v>
      </c>
      <c r="H54" s="8">
        <f>Table_7[[#This Row],[Column1]]*Table_7[[#This Row],[Twitter (TWTR)]]</f>
        <v>17422.355</v>
      </c>
      <c r="I54" s="24">
        <f t="shared" si="14"/>
        <v>1.406563965170804E-2</v>
      </c>
      <c r="J54" s="1">
        <v>319.44</v>
      </c>
      <c r="K54" s="1">
        <v>64.98</v>
      </c>
      <c r="L54" s="6">
        <f>Table_9[[#This Row],[Column1]]*Table_9[[#This Row],[MSFT]]</f>
        <v>20757.211200000002</v>
      </c>
      <c r="M54" s="26">
        <f t="shared" si="9"/>
        <v>1.8467220683285677E-3</v>
      </c>
      <c r="N54" s="1">
        <v>379.72</v>
      </c>
      <c r="O54" s="1">
        <v>56.36</v>
      </c>
      <c r="P54" s="6">
        <f>Table_1[[#This Row],[Column1]]*Table_1[[#This Row],[NKE]]</f>
        <v>21401.019200000002</v>
      </c>
      <c r="Q54" s="26">
        <f t="shared" si="15"/>
        <v>1.7879718258985048E-2</v>
      </c>
      <c r="R54" s="1">
        <v>24.8</v>
      </c>
      <c r="S54" s="1">
        <v>814.43</v>
      </c>
      <c r="T54" s="9">
        <f>Table_2[[#This Row],[Column1]]*Table_2[[#This Row],[GOOG]]</f>
        <v>20197.863999999998</v>
      </c>
      <c r="U54" s="30">
        <f t="shared" si="16"/>
        <v>-3.8528339734339033E-3</v>
      </c>
      <c r="V54" s="10">
        <v>2345.96</v>
      </c>
      <c r="W54" s="12">
        <f t="shared" si="10"/>
        <v>1.8627768589404299E-3</v>
      </c>
      <c r="X54" s="10">
        <v>20656.580000000002</v>
      </c>
      <c r="Y54" s="32">
        <f t="shared" si="17"/>
        <v>0</v>
      </c>
      <c r="Z54" s="8">
        <f t="shared" si="11"/>
        <v>101945.15239999999</v>
      </c>
      <c r="AA54" s="35">
        <f t="shared" si="12"/>
        <v>1.7169458793841435E-3</v>
      </c>
      <c r="AB54" s="22"/>
    </row>
    <row r="55" spans="1:28" ht="12.75" x14ac:dyDescent="0.2">
      <c r="A55" s="13">
        <v>42822</v>
      </c>
      <c r="B55" s="1">
        <v>157.94999999999999</v>
      </c>
      <c r="C55" s="1">
        <v>140.32</v>
      </c>
      <c r="D55" s="6">
        <f>Table_6[[#This Row],[Column1]]*Table_6[[#This Row],[Facebook (FB)]]</f>
        <v>22163.543999999998</v>
      </c>
      <c r="E55" s="29">
        <f t="shared" si="13"/>
        <v>-1.4251104460602987E-4</v>
      </c>
      <c r="F55" s="1">
        <v>1150.75</v>
      </c>
      <c r="G55" s="1">
        <v>14.99</v>
      </c>
      <c r="H55" s="8">
        <f>Table_7[[#This Row],[Column1]]*Table_7[[#This Row],[Twitter (TWTR)]]</f>
        <v>17249.7425</v>
      </c>
      <c r="I55" s="25">
        <f t="shared" si="14"/>
        <v>-9.9075297225891257E-3</v>
      </c>
      <c r="J55" s="1">
        <v>319.44</v>
      </c>
      <c r="K55" s="1">
        <v>65.099999999999994</v>
      </c>
      <c r="L55" s="6">
        <f>Table_9[[#This Row],[Column1]]*Table_9[[#This Row],[MSFT]]</f>
        <v>20795.543999999998</v>
      </c>
      <c r="M55" s="27">
        <f t="shared" si="9"/>
        <v>2.9185867895547149E-3</v>
      </c>
      <c r="N55" s="1">
        <v>379.72</v>
      </c>
      <c r="O55" s="1">
        <v>55.93</v>
      </c>
      <c r="P55" s="6">
        <f>Table_1[[#This Row],[Column1]]*Table_1[[#This Row],[NKE]]</f>
        <v>21237.739600000001</v>
      </c>
      <c r="Q55" s="28">
        <f t="shared" si="15"/>
        <v>-7.6295244854506696E-3</v>
      </c>
      <c r="R55" s="1">
        <v>24.8</v>
      </c>
      <c r="S55" s="1">
        <v>819.51</v>
      </c>
      <c r="T55" s="9">
        <f>Table_2[[#This Row],[Column1]]*Table_2[[#This Row],[GOOG]]</f>
        <v>20323.848000000002</v>
      </c>
      <c r="U55" s="31">
        <f t="shared" si="16"/>
        <v>6.2374912515502142E-3</v>
      </c>
      <c r="V55" s="10">
        <v>2341.59</v>
      </c>
      <c r="W55" s="12">
        <f t="shared" si="10"/>
        <v>-7.2514829667021203E-3</v>
      </c>
      <c r="X55" s="10">
        <v>20656.580000000002</v>
      </c>
      <c r="Y55" s="23">
        <f t="shared" si="17"/>
        <v>5.1384410865079029E-3</v>
      </c>
      <c r="Z55" s="8">
        <f t="shared" si="11"/>
        <v>101770.4181</v>
      </c>
      <c r="AA55" s="34">
        <f t="shared" si="12"/>
        <v>-5.1572749757750162E-3</v>
      </c>
      <c r="AB55" s="22"/>
    </row>
    <row r="56" spans="1:28" ht="12.75" x14ac:dyDescent="0.2">
      <c r="A56" s="13">
        <v>42823</v>
      </c>
      <c r="B56" s="1">
        <v>157.94999999999999</v>
      </c>
      <c r="C56" s="1">
        <v>141.76</v>
      </c>
      <c r="D56" s="6">
        <f>Table_6[[#This Row],[Column1]]*Table_6[[#This Row],[Facebook (FB)]]</f>
        <v>22390.991999999998</v>
      </c>
      <c r="E56" s="26">
        <f t="shared" si="13"/>
        <v>1.0262257696693257E-2</v>
      </c>
      <c r="F56" s="1">
        <v>1150.75</v>
      </c>
      <c r="G56" s="1">
        <v>14.94</v>
      </c>
      <c r="H56" s="8">
        <f>Table_7[[#This Row],[Column1]]*Table_7[[#This Row],[Twitter (TWTR)]]</f>
        <v>17192.204999999998</v>
      </c>
      <c r="I56" s="24">
        <f t="shared" si="14"/>
        <v>-3.3355570380254767E-3</v>
      </c>
      <c r="J56" s="1">
        <v>319.44</v>
      </c>
      <c r="K56" s="1">
        <v>65.290000000000006</v>
      </c>
      <c r="L56" s="6">
        <f>Table_9[[#This Row],[Column1]]*Table_9[[#This Row],[MSFT]]</f>
        <v>20856.2376</v>
      </c>
      <c r="M56" s="26">
        <f t="shared" si="9"/>
        <v>2.7569306172460194E-3</v>
      </c>
      <c r="N56" s="1">
        <v>379.72</v>
      </c>
      <c r="O56" s="1">
        <v>56.62</v>
      </c>
      <c r="P56" s="6">
        <f>Table_1[[#This Row],[Column1]]*Table_1[[#This Row],[NKE]]</f>
        <v>21499.7464</v>
      </c>
      <c r="Q56" s="26">
        <f t="shared" si="15"/>
        <v>1.2336849633470369E-2</v>
      </c>
      <c r="R56" s="1">
        <v>24.8</v>
      </c>
      <c r="S56" s="1">
        <v>820.92</v>
      </c>
      <c r="T56" s="9">
        <f>Table_2[[#This Row],[Column1]]*Table_2[[#This Row],[GOOG]]</f>
        <v>20358.815999999999</v>
      </c>
      <c r="U56" s="30">
        <f t="shared" si="16"/>
        <v>1.7205403228758261E-3</v>
      </c>
      <c r="V56" s="10">
        <v>2358.5700000000002</v>
      </c>
      <c r="W56" s="12">
        <f t="shared" si="10"/>
        <v>-1.0854034436119959E-3</v>
      </c>
      <c r="X56" s="10">
        <v>20550.98</v>
      </c>
      <c r="Y56" s="32">
        <f t="shared" si="17"/>
        <v>-7.270970702606112E-3</v>
      </c>
      <c r="Z56" s="8">
        <f t="shared" si="11"/>
        <v>102297.997</v>
      </c>
      <c r="AA56" s="35">
        <f t="shared" si="12"/>
        <v>-5.7931893554315989E-3</v>
      </c>
      <c r="AB56" s="22"/>
    </row>
    <row r="57" spans="1:28" ht="12.75" x14ac:dyDescent="0.2">
      <c r="A57" s="13">
        <v>42824</v>
      </c>
      <c r="B57" s="1">
        <v>157.94999999999999</v>
      </c>
      <c r="C57" s="1">
        <v>142.65</v>
      </c>
      <c r="D57" s="6">
        <f>Table_6[[#This Row],[Column1]]*Table_6[[#This Row],[Facebook (FB)]]</f>
        <v>22531.567500000001</v>
      </c>
      <c r="E57" s="29">
        <f t="shared" si="13"/>
        <v>6.2782167042890434E-3</v>
      </c>
      <c r="F57" s="1">
        <v>1150.75</v>
      </c>
      <c r="G57" s="1">
        <v>15.04</v>
      </c>
      <c r="H57" s="8">
        <f>Table_7[[#This Row],[Column1]]*Table_7[[#This Row],[Twitter (TWTR)]]</f>
        <v>17307.28</v>
      </c>
      <c r="I57" s="25">
        <f t="shared" si="14"/>
        <v>6.6934404283802307E-3</v>
      </c>
      <c r="J57" s="1">
        <v>319.44</v>
      </c>
      <c r="K57" s="1">
        <v>65.47</v>
      </c>
      <c r="L57" s="6">
        <f>Table_9[[#This Row],[Column1]]*Table_9[[#This Row],[MSFT]]</f>
        <v>20913.736799999999</v>
      </c>
      <c r="M57" s="27">
        <f t="shared" si="9"/>
        <v>3.6658011302886039E-3</v>
      </c>
      <c r="N57" s="1">
        <v>379.72</v>
      </c>
      <c r="O57" s="1">
        <v>56.68</v>
      </c>
      <c r="P57" s="6">
        <f>Table_1[[#This Row],[Column1]]*Table_1[[#This Row],[NKE]]</f>
        <v>21522.529600000002</v>
      </c>
      <c r="Q57" s="28">
        <f t="shared" si="15"/>
        <v>1.059696220416854E-3</v>
      </c>
      <c r="R57" s="1">
        <v>24.8</v>
      </c>
      <c r="S57" s="1">
        <v>831.41</v>
      </c>
      <c r="T57" s="9">
        <f>Table_2[[#This Row],[Column1]]*Table_2[[#This Row],[GOOG]]</f>
        <v>20618.968000000001</v>
      </c>
      <c r="U57" s="31">
        <f t="shared" si="16"/>
        <v>1.2778346245675596E-2</v>
      </c>
      <c r="V57" s="10">
        <v>2361.13</v>
      </c>
      <c r="W57" s="12">
        <f t="shared" si="10"/>
        <v>-2.9350353432465964E-3</v>
      </c>
      <c r="X57" s="10">
        <v>20701.5</v>
      </c>
      <c r="Y57" s="23">
        <f t="shared" si="17"/>
        <v>2.0416935310552473E-3</v>
      </c>
      <c r="Z57" s="8">
        <f t="shared" si="11"/>
        <v>102894.08189999999</v>
      </c>
      <c r="AA57" s="34">
        <f t="shared" si="12"/>
        <v>3.3165096470037566E-3</v>
      </c>
      <c r="AB57" s="22"/>
    </row>
    <row r="58" spans="1:28" ht="12.75" x14ac:dyDescent="0.2">
      <c r="A58" s="13">
        <v>42825</v>
      </c>
      <c r="B58" s="1">
        <v>157.94999999999999</v>
      </c>
      <c r="C58" s="1">
        <v>142.41</v>
      </c>
      <c r="D58" s="6">
        <f>Table_6[[#This Row],[Column1]]*Table_6[[#This Row],[Facebook (FB)]]</f>
        <v>22493.659499999998</v>
      </c>
      <c r="E58" s="26">
        <f t="shared" si="13"/>
        <v>-1.6824395373291909E-3</v>
      </c>
      <c r="F58" s="1">
        <v>1150.75</v>
      </c>
      <c r="G58" s="1">
        <v>14.92</v>
      </c>
      <c r="H58" s="8">
        <f>Table_7[[#This Row],[Column1]]*Table_7[[#This Row],[Twitter (TWTR)]]</f>
        <v>17169.189999999999</v>
      </c>
      <c r="I58" s="24">
        <f t="shared" si="14"/>
        <v>-7.9787234042553289E-3</v>
      </c>
      <c r="J58" s="1">
        <v>319.44</v>
      </c>
      <c r="K58" s="1">
        <v>65.709999999999994</v>
      </c>
      <c r="L58" s="6">
        <f>Table_9[[#This Row],[Column1]]*Table_9[[#This Row],[MSFT]]</f>
        <v>20990.402399999999</v>
      </c>
      <c r="M58" s="26">
        <f t="shared" si="9"/>
        <v>2.2827575711460309E-3</v>
      </c>
      <c r="N58" s="1">
        <v>379.72</v>
      </c>
      <c r="O58" s="1">
        <v>56.04</v>
      </c>
      <c r="P58" s="6">
        <f>Table_1[[#This Row],[Column1]]*Table_1[[#This Row],[NKE]]</f>
        <v>21279.5088</v>
      </c>
      <c r="Q58" s="26">
        <f t="shared" si="15"/>
        <v>-1.1291460832745246E-2</v>
      </c>
      <c r="R58" s="1">
        <v>24.8</v>
      </c>
      <c r="S58" s="1">
        <v>831.5</v>
      </c>
      <c r="T58" s="9">
        <f>Table_2[[#This Row],[Column1]]*Table_2[[#This Row],[GOOG]]</f>
        <v>20621.2</v>
      </c>
      <c r="U58" s="30">
        <f t="shared" si="16"/>
        <v>1.0824984063221736E-4</v>
      </c>
      <c r="V58" s="10">
        <v>2368.06</v>
      </c>
      <c r="W58" s="12">
        <f t="shared" si="10"/>
        <v>2.2550104304790188E-3</v>
      </c>
      <c r="X58" s="10">
        <v>20659.32</v>
      </c>
      <c r="Y58" s="32">
        <f t="shared" si="17"/>
        <v>-3.3369531499883439E-3</v>
      </c>
      <c r="Z58" s="8">
        <f t="shared" si="11"/>
        <v>102553.9607</v>
      </c>
      <c r="AA58" s="35">
        <f t="shared" si="12"/>
        <v>1.3694328353218606E-3</v>
      </c>
      <c r="AB58" s="22"/>
    </row>
    <row r="59" spans="1:28" ht="12.75" x14ac:dyDescent="0.2">
      <c r="A59" s="13">
        <v>42828</v>
      </c>
      <c r="B59" s="1">
        <v>157.94999999999999</v>
      </c>
      <c r="C59" s="1">
        <v>142.05000000000001</v>
      </c>
      <c r="D59" s="6">
        <f>Table_6[[#This Row],[Column1]]*Table_6[[#This Row],[Facebook (FB)]]</f>
        <v>22436.797500000001</v>
      </c>
      <c r="E59" s="29">
        <f t="shared" si="13"/>
        <v>-2.5279123657045519E-3</v>
      </c>
      <c r="F59" s="1">
        <v>1150.75</v>
      </c>
      <c r="G59" s="1">
        <v>14.95</v>
      </c>
      <c r="H59" s="8">
        <f>Table_7[[#This Row],[Column1]]*Table_7[[#This Row],[Twitter (TWTR)]]</f>
        <v>17203.712499999998</v>
      </c>
      <c r="I59" s="25">
        <f t="shared" si="14"/>
        <v>2.0107238605897616E-3</v>
      </c>
      <c r="J59" s="1">
        <v>319.44</v>
      </c>
      <c r="K59" s="1">
        <v>65.86</v>
      </c>
      <c r="L59" s="6">
        <f>Table_9[[#This Row],[Column1]]*Table_9[[#This Row],[MSFT]]</f>
        <v>21038.3184</v>
      </c>
      <c r="M59" s="27">
        <f t="shared" si="9"/>
        <v>-4.706954145156427E-3</v>
      </c>
      <c r="N59" s="1">
        <v>379.72</v>
      </c>
      <c r="O59" s="1">
        <v>55.73</v>
      </c>
      <c r="P59" s="6">
        <f>Table_1[[#This Row],[Column1]]*Table_1[[#This Row],[NKE]]</f>
        <v>21161.795600000001</v>
      </c>
      <c r="Q59" s="28">
        <f t="shared" si="15"/>
        <v>-5.531763026409748E-3</v>
      </c>
      <c r="R59" s="1">
        <v>24.8</v>
      </c>
      <c r="S59" s="1">
        <v>829.56</v>
      </c>
      <c r="T59" s="9">
        <f>Table_2[[#This Row],[Column1]]*Table_2[[#This Row],[GOOG]]</f>
        <v>20573.088</v>
      </c>
      <c r="U59" s="31">
        <f t="shared" si="16"/>
        <v>-2.3331328923632648E-3</v>
      </c>
      <c r="V59" s="10">
        <v>2362.7199999999998</v>
      </c>
      <c r="W59" s="12">
        <f t="shared" si="10"/>
        <v>1.6421751202003007E-3</v>
      </c>
      <c r="X59" s="10">
        <v>20728.490000000002</v>
      </c>
      <c r="Y59" s="23">
        <f t="shared" si="17"/>
        <v>3.1587526048699301E-3</v>
      </c>
      <c r="Z59" s="8">
        <f t="shared" si="11"/>
        <v>102413.712</v>
      </c>
      <c r="AA59" s="34">
        <f t="shared" si="12"/>
        <v>-3.2162627366732554E-5</v>
      </c>
      <c r="AB59" s="22"/>
    </row>
    <row r="60" spans="1:28" ht="12.75" x14ac:dyDescent="0.2">
      <c r="A60" s="13">
        <v>42829</v>
      </c>
      <c r="B60" s="1">
        <v>157.94999999999999</v>
      </c>
      <c r="C60" s="1">
        <v>142.28</v>
      </c>
      <c r="D60" s="6">
        <f>Table_6[[#This Row],[Column1]]*Table_6[[#This Row],[Facebook (FB)]]</f>
        <v>22473.126</v>
      </c>
      <c r="E60" s="26">
        <f t="shared" si="13"/>
        <v>1.6191481872579357E-3</v>
      </c>
      <c r="F60" s="1">
        <v>1150.75</v>
      </c>
      <c r="G60" s="1">
        <v>14.84</v>
      </c>
      <c r="H60" s="8">
        <f>Table_7[[#This Row],[Column1]]*Table_7[[#This Row],[Twitter (TWTR)]]</f>
        <v>17077.13</v>
      </c>
      <c r="I60" s="24">
        <f t="shared" si="14"/>
        <v>-7.3578595317723905E-3</v>
      </c>
      <c r="J60" s="1">
        <v>319.44</v>
      </c>
      <c r="K60" s="1">
        <v>65.55</v>
      </c>
      <c r="L60" s="6">
        <f>Table_9[[#This Row],[Column1]]*Table_9[[#This Row],[MSFT]]</f>
        <v>20939.291999999998</v>
      </c>
      <c r="M60" s="26">
        <f t="shared" si="9"/>
        <v>2.7459954233410651E-3</v>
      </c>
      <c r="N60" s="1">
        <v>379.72</v>
      </c>
      <c r="O60" s="1">
        <v>55.65</v>
      </c>
      <c r="P60" s="6">
        <f>Table_1[[#This Row],[Column1]]*Table_1[[#This Row],[NKE]]</f>
        <v>21131.418000000001</v>
      </c>
      <c r="Q60" s="26">
        <f t="shared" si="15"/>
        <v>-1.4354925533823489E-3</v>
      </c>
      <c r="R60" s="1">
        <v>24.8</v>
      </c>
      <c r="S60" s="1">
        <v>838.55</v>
      </c>
      <c r="T60" s="9">
        <f>Table_2[[#This Row],[Column1]]*Table_2[[#This Row],[GOOG]]</f>
        <v>20796.04</v>
      </c>
      <c r="U60" s="30">
        <f t="shared" si="16"/>
        <v>1.0837070254110624E-2</v>
      </c>
      <c r="V60" s="10">
        <v>2358.84</v>
      </c>
      <c r="W60" s="12">
        <f t="shared" si="10"/>
        <v>-5.5959709009500806E-4</v>
      </c>
      <c r="X60" s="10">
        <v>20663.22</v>
      </c>
      <c r="Y60" s="32">
        <f t="shared" si="17"/>
        <v>6.3001780611441911E-4</v>
      </c>
      <c r="Z60" s="8">
        <f t="shared" si="11"/>
        <v>102417.00599999999</v>
      </c>
      <c r="AA60" s="35">
        <f t="shared" si="12"/>
        <v>5.2247203743187491E-3</v>
      </c>
      <c r="AB60" s="22"/>
    </row>
    <row r="61" spans="1:28" ht="12.75" x14ac:dyDescent="0.2">
      <c r="A61" s="13">
        <v>42830</v>
      </c>
      <c r="B61" s="1">
        <v>157.94999999999999</v>
      </c>
      <c r="C61" s="1">
        <v>141.72999999999999</v>
      </c>
      <c r="D61" s="6">
        <f>Table_6[[#This Row],[Column1]]*Table_6[[#This Row],[Facebook (FB)]]</f>
        <v>22386.253499999995</v>
      </c>
      <c r="E61" s="29">
        <f t="shared" si="13"/>
        <v>-3.865617093056026E-3</v>
      </c>
      <c r="F61" s="1">
        <v>1150.75</v>
      </c>
      <c r="G61" s="1">
        <v>14.69</v>
      </c>
      <c r="H61" s="8">
        <f>Table_7[[#This Row],[Column1]]*Table_7[[#This Row],[Twitter (TWTR)]]</f>
        <v>16904.517499999998</v>
      </c>
      <c r="I61" s="25">
        <f t="shared" si="14"/>
        <v>-1.0107816711590466E-2</v>
      </c>
      <c r="J61" s="1">
        <v>319.44</v>
      </c>
      <c r="K61" s="1">
        <v>65.73</v>
      </c>
      <c r="L61" s="6">
        <f>Table_9[[#This Row],[Column1]]*Table_9[[#This Row],[MSFT]]</f>
        <v>20996.7912</v>
      </c>
      <c r="M61" s="27">
        <f t="shared" si="9"/>
        <v>-2.5863380495968614E-3</v>
      </c>
      <c r="N61" s="1">
        <v>379.72</v>
      </c>
      <c r="O61" s="1">
        <v>55.04</v>
      </c>
      <c r="P61" s="6">
        <f>Table_1[[#This Row],[Column1]]*Table_1[[#This Row],[NKE]]</f>
        <v>20899.788800000002</v>
      </c>
      <c r="Q61" s="28">
        <f t="shared" si="15"/>
        <v>-1.0961365678346801E-2</v>
      </c>
      <c r="R61" s="1">
        <v>24.8</v>
      </c>
      <c r="S61" s="1">
        <v>834.57</v>
      </c>
      <c r="T61" s="9">
        <f>Table_2[[#This Row],[Column1]]*Table_2[[#This Row],[GOOG]]</f>
        <v>20697.336000000003</v>
      </c>
      <c r="U61" s="31">
        <f t="shared" si="16"/>
        <v>-4.7462882356447498E-3</v>
      </c>
      <c r="V61" s="10">
        <v>2360.16</v>
      </c>
      <c r="W61" s="12">
        <f t="shared" si="10"/>
        <v>3.054877635414564E-3</v>
      </c>
      <c r="X61" s="10">
        <v>20650.21</v>
      </c>
      <c r="Y61" s="23">
        <f t="shared" si="17"/>
        <v>-1.8864878555230869E-3</v>
      </c>
      <c r="Z61" s="8">
        <f t="shared" si="11"/>
        <v>101884.68700000001</v>
      </c>
      <c r="AA61" s="34">
        <f t="shared" si="12"/>
        <v>3.156844893910095E-3</v>
      </c>
      <c r="AB61" s="22"/>
    </row>
    <row r="62" spans="1:28" ht="12.75" x14ac:dyDescent="0.2">
      <c r="A62" s="19">
        <v>42831</v>
      </c>
      <c r="B62">
        <v>157.94999999999999</v>
      </c>
      <c r="C62">
        <v>141.85</v>
      </c>
      <c r="D62" s="6">
        <f>Table_6[[#This Row],[Column1]]*Table_6[[#This Row],[Facebook (FB)]]</f>
        <v>22405.207499999997</v>
      </c>
      <c r="E62" s="26">
        <f t="shared" si="13"/>
        <v>8.4668030762721053E-4</v>
      </c>
      <c r="F62">
        <v>1150.75</v>
      </c>
      <c r="G62">
        <v>14.53</v>
      </c>
      <c r="H62" s="8">
        <f>Table_7[[#This Row],[Column1]]*Table_7[[#This Row],[Twitter (TWTR)]]</f>
        <v>16720.397499999999</v>
      </c>
      <c r="I62" s="24">
        <f t="shared" si="14"/>
        <v>-1.0891763104152425E-2</v>
      </c>
      <c r="J62">
        <v>319.44</v>
      </c>
      <c r="K62">
        <v>65.56</v>
      </c>
      <c r="L62" s="6">
        <f>Table_9[[#This Row],[Column1]]*Table_9[[#This Row],[MSFT]]</f>
        <v>20942.486400000002</v>
      </c>
      <c r="M62" s="26">
        <f t="shared" si="9"/>
        <v>2.59304453935329E-3</v>
      </c>
      <c r="N62">
        <v>379.72</v>
      </c>
      <c r="O62">
        <v>54.98</v>
      </c>
      <c r="P62" s="6">
        <f>Table_1[[#This Row],[Column1]]*Table_1[[#This Row],[NKE]]</f>
        <v>20877.0056</v>
      </c>
      <c r="Q62" s="26">
        <f t="shared" si="15"/>
        <v>-1.0901162790698088E-3</v>
      </c>
      <c r="R62">
        <v>24.8</v>
      </c>
      <c r="S62">
        <v>831.41</v>
      </c>
      <c r="T62" s="9">
        <f>Table_2[[#This Row],[Column1]]*Table_2[[#This Row],[GOOG]]</f>
        <v>20618.968000000001</v>
      </c>
      <c r="U62" s="30">
        <f t="shared" si="16"/>
        <v>-3.7863810105803965E-3</v>
      </c>
      <c r="V62" s="20">
        <v>2352.9499999999998</v>
      </c>
      <c r="W62" s="12">
        <f t="shared" si="10"/>
        <v>-1.9294927644021181E-3</v>
      </c>
      <c r="X62" s="10">
        <v>20689.240000000002</v>
      </c>
      <c r="Y62" s="32">
        <f t="shared" si="17"/>
        <v>1.9900087901337476E-3</v>
      </c>
      <c r="Z62" s="8">
        <f t="shared" si="11"/>
        <v>101564.065</v>
      </c>
      <c r="AA62" s="35">
        <f t="shared" si="12"/>
        <v>2.3784810310229438E-3</v>
      </c>
      <c r="AB62" s="22"/>
    </row>
    <row r="63" spans="1:28" ht="12.75" x14ac:dyDescent="0.2">
      <c r="A63" s="19">
        <v>42832</v>
      </c>
      <c r="B63">
        <v>157.94999999999999</v>
      </c>
      <c r="C63">
        <v>141.16999999999999</v>
      </c>
      <c r="D63" s="6">
        <f>Table_6[[#This Row],[Column1]]*Table_6[[#This Row],[Facebook (FB)]]</f>
        <v>22297.801499999998</v>
      </c>
      <c r="E63" s="29">
        <f t="shared" si="13"/>
        <v>-4.7937962636588425E-3</v>
      </c>
      <c r="F63">
        <v>1150.75</v>
      </c>
      <c r="G63">
        <v>14.39</v>
      </c>
      <c r="H63" s="8">
        <f>Table_7[[#This Row],[Column1]]*Table_7[[#This Row],[Twitter (TWTR)]]</f>
        <v>16559.2925</v>
      </c>
      <c r="I63" s="25">
        <f t="shared" si="14"/>
        <v>-9.63523743977974E-3</v>
      </c>
      <c r="J63">
        <v>319.44</v>
      </c>
      <c r="K63">
        <v>65.73</v>
      </c>
      <c r="L63" s="6">
        <f>Table_9[[#This Row],[Column1]]*Table_9[[#This Row],[MSFT]]</f>
        <v>20996.7912</v>
      </c>
      <c r="M63" s="27">
        <f t="shared" si="9"/>
        <v>-7.6068766164608483E-4</v>
      </c>
      <c r="N63">
        <v>379.72</v>
      </c>
      <c r="O63">
        <v>55.14</v>
      </c>
      <c r="P63" s="6">
        <f>Table_1[[#This Row],[Column1]]*Table_1[[#This Row],[NKE]]</f>
        <v>20937.7608</v>
      </c>
      <c r="Q63" s="28">
        <f t="shared" si="15"/>
        <v>2.9101491451437559E-3</v>
      </c>
      <c r="R63">
        <v>24.8</v>
      </c>
      <c r="S63">
        <v>827.88</v>
      </c>
      <c r="T63" s="9">
        <f>Table_2[[#This Row],[Column1]]*Table_2[[#This Row],[GOOG]]</f>
        <v>20531.423999999999</v>
      </c>
      <c r="U63" s="31">
        <f t="shared" si="16"/>
        <v>-4.2457993047954352E-3</v>
      </c>
      <c r="V63" s="20">
        <v>2357.4899999999998</v>
      </c>
      <c r="W63" s="12">
        <f t="shared" si="10"/>
        <v>8.2715091050219439E-4</v>
      </c>
      <c r="X63" s="20">
        <v>20648.150000000001</v>
      </c>
      <c r="Y63" s="23">
        <f t="shared" si="17"/>
        <v>-7.1625784314433667E-4</v>
      </c>
      <c r="Z63" s="8">
        <f t="shared" si="11"/>
        <v>101323.06999999999</v>
      </c>
      <c r="AA63" s="34">
        <f t="shared" si="12"/>
        <v>2.8072913706238853E-3</v>
      </c>
      <c r="AB63" s="22"/>
    </row>
    <row r="64" spans="1:28" ht="12.75" x14ac:dyDescent="0.2">
      <c r="A64" s="19">
        <v>42835</v>
      </c>
      <c r="B64">
        <v>157.94999999999999</v>
      </c>
      <c r="C64">
        <v>140.78</v>
      </c>
      <c r="D64" s="6">
        <f>Table_6[[#This Row],[Column1]]*Table_6[[#This Row],[Facebook (FB)]]</f>
        <v>22236.200999999997</v>
      </c>
      <c r="E64" s="26">
        <f t="shared" si="13"/>
        <v>-2.7626266203866715E-3</v>
      </c>
      <c r="F64">
        <v>1150.75</v>
      </c>
      <c r="G64">
        <v>14.29</v>
      </c>
      <c r="H64" s="8">
        <f>Table_7[[#This Row],[Column1]]*Table_7[[#This Row],[Twitter (TWTR)]]</f>
        <v>16444.217499999999</v>
      </c>
      <c r="I64" s="24">
        <f t="shared" si="14"/>
        <v>-6.9492703266157497E-3</v>
      </c>
      <c r="J64">
        <v>319.44</v>
      </c>
      <c r="K64">
        <v>65.680000000000007</v>
      </c>
      <c r="L64" s="6">
        <f>Table_9[[#This Row],[Column1]]*Table_9[[#This Row],[MSFT]]</f>
        <v>20980.819200000002</v>
      </c>
      <c r="M64" s="26">
        <f t="shared" si="9"/>
        <v>-2.2838002436054456E-3</v>
      </c>
      <c r="N64">
        <v>379.72</v>
      </c>
      <c r="O64">
        <v>55.11</v>
      </c>
      <c r="P64" s="6">
        <f>Table_1[[#This Row],[Column1]]*Table_1[[#This Row],[NKE]]</f>
        <v>20926.369200000001</v>
      </c>
      <c r="Q64" s="26">
        <f t="shared" si="15"/>
        <v>-5.4406964091405761E-4</v>
      </c>
      <c r="R64">
        <v>24.8</v>
      </c>
      <c r="S64">
        <v>824.67</v>
      </c>
      <c r="T64" s="9">
        <f>Table_2[[#This Row],[Column1]]*Table_2[[#This Row],[GOOG]]</f>
        <v>20451.815999999999</v>
      </c>
      <c r="U64" s="30">
        <f t="shared" si="16"/>
        <v>-3.8773735323960434E-3</v>
      </c>
      <c r="V64" s="20">
        <v>2355.54</v>
      </c>
      <c r="W64" s="12">
        <f t="shared" si="10"/>
        <v>-6.8774039073838311E-4</v>
      </c>
      <c r="X64" s="20">
        <v>20662.95</v>
      </c>
      <c r="Y64" s="32">
        <f t="shared" si="17"/>
        <v>3.3162116759708675E-4</v>
      </c>
      <c r="Z64" s="8">
        <f t="shared" si="11"/>
        <v>101039.42290000001</v>
      </c>
      <c r="AA64" s="35">
        <f t="shared" si="12"/>
        <v>4.5030986390184465E-5</v>
      </c>
      <c r="AB64" s="22"/>
    </row>
    <row r="65" spans="1:28" ht="12.75" x14ac:dyDescent="0.2">
      <c r="A65" s="19">
        <v>42836</v>
      </c>
      <c r="B65">
        <v>157.94999999999999</v>
      </c>
      <c r="C65">
        <v>141.04</v>
      </c>
      <c r="D65" s="6">
        <f>Table_6[[#This Row],[Column1]]*Table_6[[#This Row],[Facebook (FB)]]</f>
        <v>22277.267999999996</v>
      </c>
      <c r="E65" s="29">
        <f t="shared" si="13"/>
        <v>1.8468532461996796E-3</v>
      </c>
      <c r="F65">
        <v>1150.75</v>
      </c>
      <c r="G65">
        <v>14.36</v>
      </c>
      <c r="H65" s="8">
        <f>Table_7[[#This Row],[Column1]]*Table_7[[#This Row],[Twitter (TWTR)]]</f>
        <v>16524.77</v>
      </c>
      <c r="I65" s="25">
        <f t="shared" si="14"/>
        <v>4.8985304408678378E-3</v>
      </c>
      <c r="J65">
        <v>319.44</v>
      </c>
      <c r="K65">
        <v>65.53</v>
      </c>
      <c r="L65" s="6">
        <f>Table_9[[#This Row],[Column1]]*Table_9[[#This Row],[MSFT]]</f>
        <v>20932.903200000001</v>
      </c>
      <c r="M65" s="27">
        <f t="shared" si="9"/>
        <v>-7.6300930871352288E-4</v>
      </c>
      <c r="N65">
        <v>379.72</v>
      </c>
      <c r="O65">
        <v>54.9</v>
      </c>
      <c r="P65" s="6">
        <f>Table_1[[#This Row],[Column1]]*Table_1[[#This Row],[NKE]]</f>
        <v>20846.628000000001</v>
      </c>
      <c r="Q65" s="28">
        <f t="shared" si="15"/>
        <v>-3.810560696788257E-3</v>
      </c>
      <c r="R65">
        <v>24.8</v>
      </c>
      <c r="S65">
        <v>824.73</v>
      </c>
      <c r="T65" s="9">
        <f>Table_2[[#This Row],[Column1]]*Table_2[[#This Row],[GOOG]]</f>
        <v>20453.304</v>
      </c>
      <c r="U65" s="31">
        <f t="shared" si="16"/>
        <v>7.2756375277455371E-5</v>
      </c>
      <c r="V65" s="20">
        <v>2357.16</v>
      </c>
      <c r="W65" s="12">
        <f t="shared" si="10"/>
        <v>1.4339289653649539E-3</v>
      </c>
      <c r="X65" s="20">
        <v>20656.099999999999</v>
      </c>
      <c r="Y65" s="23">
        <f t="shared" si="17"/>
        <v>-9.2942111586778004E-5</v>
      </c>
      <c r="Z65" s="8">
        <f t="shared" si="11"/>
        <v>101034.8732</v>
      </c>
      <c r="AA65" s="34">
        <f t="shared" si="12"/>
        <v>2.749593750927704E-3</v>
      </c>
      <c r="AB65" s="22"/>
    </row>
    <row r="66" spans="1:28" ht="12.75" x14ac:dyDescent="0.2">
      <c r="A66" s="19">
        <v>42837</v>
      </c>
      <c r="B66">
        <v>157.94999999999999</v>
      </c>
      <c r="C66">
        <v>139.91999999999999</v>
      </c>
      <c r="D66" s="6">
        <f>Table_6[[#This Row],[Column1]]*Table_6[[#This Row],[Facebook (FB)]]</f>
        <v>22100.363999999998</v>
      </c>
      <c r="E66" s="26">
        <f t="shared" si="13"/>
        <v>-7.9410096426545985E-3</v>
      </c>
      <c r="F66">
        <v>1150.75</v>
      </c>
      <c r="G66">
        <v>14.31</v>
      </c>
      <c r="H66" s="8">
        <f>Table_7[[#This Row],[Column1]]*Table_7[[#This Row],[Twitter (TWTR)]]</f>
        <v>16467.232500000002</v>
      </c>
      <c r="I66" s="24">
        <f t="shared" si="14"/>
        <v>-3.4818941504177392E-3</v>
      </c>
      <c r="J66">
        <v>319.44</v>
      </c>
      <c r="K66">
        <v>65.48</v>
      </c>
      <c r="L66" s="6">
        <f>Table_9[[#This Row],[Column1]]*Table_9[[#This Row],[MSFT]]</f>
        <v>20916.931200000003</v>
      </c>
      <c r="M66" s="26">
        <f t="shared" si="9"/>
        <v>-3.8179596823457542E-3</v>
      </c>
      <c r="N66">
        <v>379.72</v>
      </c>
      <c r="O66">
        <v>54.92</v>
      </c>
      <c r="P66" s="6">
        <f>Table_1[[#This Row],[Column1]]*Table_1[[#This Row],[NKE]]</f>
        <v>20854.222400000002</v>
      </c>
      <c r="Q66" s="26">
        <f t="shared" si="15"/>
        <v>3.6429872495451963E-4</v>
      </c>
      <c r="R66">
        <v>24.8</v>
      </c>
      <c r="S66">
        <v>823.35</v>
      </c>
      <c r="T66" s="9">
        <f>Table_2[[#This Row],[Column1]]*Table_2[[#This Row],[GOOG]]</f>
        <v>20419.080000000002</v>
      </c>
      <c r="U66" s="30">
        <f t="shared" si="16"/>
        <v>-1.6732748899639827E-3</v>
      </c>
      <c r="V66" s="20">
        <v>2353.7800000000002</v>
      </c>
      <c r="W66" s="12">
        <f t="shared" si="10"/>
        <v>3.7599095922305243E-3</v>
      </c>
      <c r="X66" s="20">
        <v>20658.02</v>
      </c>
      <c r="Y66" s="32">
        <f t="shared" si="17"/>
        <v>3.2540324337940782E-4</v>
      </c>
      <c r="Z66" s="8">
        <f t="shared" si="11"/>
        <v>100757.83010000001</v>
      </c>
      <c r="AA66" s="35">
        <f t="shared" si="12"/>
        <v>-2.6122450755729438E-3</v>
      </c>
      <c r="AB66" s="22"/>
    </row>
    <row r="67" spans="1:28" ht="12.75" x14ac:dyDescent="0.2">
      <c r="A67" s="19">
        <v>42838</v>
      </c>
      <c r="B67">
        <v>157.94999999999999</v>
      </c>
      <c r="C67">
        <v>139.58000000000001</v>
      </c>
      <c r="D67" s="6">
        <f>Table_6[[#This Row],[Column1]]*Table_6[[#This Row],[Facebook (FB)]]</f>
        <v>22046.661</v>
      </c>
      <c r="E67" s="29">
        <f t="shared" si="13"/>
        <v>-2.4299599771296101E-3</v>
      </c>
      <c r="F67">
        <v>1150.75</v>
      </c>
      <c r="G67">
        <v>14.42</v>
      </c>
      <c r="H67" s="8">
        <f>Table_7[[#This Row],[Column1]]*Table_7[[#This Row],[Twitter (TWTR)]]</f>
        <v>16593.814999999999</v>
      </c>
      <c r="I67" s="25">
        <f t="shared" si="14"/>
        <v>7.6869322152339067E-3</v>
      </c>
      <c r="J67">
        <v>319.44</v>
      </c>
      <c r="K67">
        <v>65.23</v>
      </c>
      <c r="L67" s="6">
        <f>Table_9[[#This Row],[Column1]]*Table_9[[#This Row],[MSFT]]</f>
        <v>20837.071200000002</v>
      </c>
      <c r="M67" s="27">
        <f t="shared" ref="M67:M78" si="18">(K68-K67)/K67</f>
        <v>9.1982216771427676E-4</v>
      </c>
      <c r="N67">
        <v>379.72</v>
      </c>
      <c r="O67">
        <v>55.57</v>
      </c>
      <c r="P67" s="6">
        <f>Table_1[[#This Row],[Column1]]*Table_1[[#This Row],[NKE]]</f>
        <v>21101.040400000002</v>
      </c>
      <c r="Q67" s="28">
        <f t="shared" si="15"/>
        <v>1.1835396941005072E-2</v>
      </c>
      <c r="R67">
        <v>24.8</v>
      </c>
      <c r="S67">
        <v>824.32</v>
      </c>
      <c r="T67" s="9">
        <f>Table_2[[#This Row],[Column1]]*Table_2[[#This Row],[GOOG]]</f>
        <v>20443.136000000002</v>
      </c>
      <c r="U67" s="31">
        <f t="shared" si="16"/>
        <v>1.1781138033643375E-3</v>
      </c>
      <c r="V67" s="20">
        <v>2344.9299999999998</v>
      </c>
      <c r="W67" s="12">
        <f t="shared" ref="W67:W98" si="19">(V67-V68)/V67</f>
        <v>1.2580332888401011E-3</v>
      </c>
      <c r="X67" s="20">
        <v>20651.3</v>
      </c>
      <c r="Y67" s="23">
        <f t="shared" si="17"/>
        <v>2.8865775116963055E-3</v>
      </c>
      <c r="Z67" s="8">
        <f t="shared" ref="Z67:Z79" si="20">SUM(D67,H67,L67,P67,T67)</f>
        <v>101021.7236</v>
      </c>
      <c r="AA67" s="34">
        <f t="shared" ref="AA67:AA98" si="21">(Z67-Z68)/Z68</f>
        <v>8.6942325280119499E-5</v>
      </c>
      <c r="AB67" s="22"/>
    </row>
    <row r="68" spans="1:28" ht="12.75" x14ac:dyDescent="0.2">
      <c r="A68" s="19">
        <v>42839</v>
      </c>
      <c r="B68">
        <v>157.94999999999999</v>
      </c>
      <c r="C68">
        <v>139.62</v>
      </c>
      <c r="D68" s="6">
        <f>Table_6[[#This Row],[Column1]]*Table_6[[#This Row],[Facebook (FB)]]</f>
        <v>22052.978999999999</v>
      </c>
      <c r="E68" s="26">
        <f t="shared" ref="E68:E78" si="22">(C68-C67)/C67</f>
        <v>2.8657400773744116E-4</v>
      </c>
      <c r="F68">
        <v>1150.75</v>
      </c>
      <c r="G68">
        <v>14.49</v>
      </c>
      <c r="H68" s="8">
        <f>Table_7[[#This Row],[Column1]]*Table_7[[#This Row],[Twitter (TWTR)]]</f>
        <v>16674.3675</v>
      </c>
      <c r="I68" s="24">
        <f t="shared" ref="I68:I78" si="23">(H68-H67)/H67</f>
        <v>4.8543689320389317E-3</v>
      </c>
      <c r="J68">
        <v>319.44</v>
      </c>
      <c r="K68">
        <v>65.290000000000006</v>
      </c>
      <c r="L68" s="6">
        <f>Table_9[[#This Row],[Column1]]*Table_9[[#This Row],[MSFT]]</f>
        <v>20856.2376</v>
      </c>
      <c r="M68" s="26">
        <f t="shared" si="18"/>
        <v>-5.2075356103538578E-3</v>
      </c>
      <c r="N68">
        <v>379.72</v>
      </c>
      <c r="O68">
        <v>55.41</v>
      </c>
      <c r="P68" s="6">
        <f>Table_1[[#This Row],[Column1]]*Table_1[[#This Row],[NKE]]</f>
        <v>21040.285199999998</v>
      </c>
      <c r="Q68" s="26">
        <f t="shared" ref="Q68:Q78" si="24">(O68-O67)/O67</f>
        <v>-2.8792513946374609E-3</v>
      </c>
      <c r="R68">
        <v>24.8</v>
      </c>
      <c r="S68">
        <v>822.14</v>
      </c>
      <c r="T68" s="9">
        <f>Table_2[[#This Row],[Column1]]*Table_2[[#This Row],[GOOG]]</f>
        <v>20389.072</v>
      </c>
      <c r="U68" s="30">
        <f t="shared" ref="U68:U78" si="25">(S68-S67)/S67</f>
        <v>-2.6446040372671577E-3</v>
      </c>
      <c r="V68" s="20">
        <v>2341.98</v>
      </c>
      <c r="W68" s="12">
        <f t="shared" si="19"/>
        <v>5.5636683490039194E-3</v>
      </c>
      <c r="X68" s="20">
        <v>20591.86</v>
      </c>
      <c r="Y68" s="32">
        <f t="shared" ref="Y68:Y99" si="26">(X68-X69)/X69</f>
        <v>1.467291842256249E-3</v>
      </c>
      <c r="Z68" s="8">
        <f t="shared" si="20"/>
        <v>101012.94129999999</v>
      </c>
      <c r="AA68" s="35">
        <f t="shared" si="21"/>
        <v>3.5262474224314797E-3</v>
      </c>
      <c r="AB68" s="22"/>
    </row>
    <row r="69" spans="1:28" ht="12.75" x14ac:dyDescent="0.2">
      <c r="A69" s="19">
        <v>42842</v>
      </c>
      <c r="B69">
        <v>157.94999999999999</v>
      </c>
      <c r="C69">
        <v>139.38999999999999</v>
      </c>
      <c r="D69" s="6">
        <f>Table_6[[#This Row],[Column1]]*Table_6[[#This Row],[Facebook (FB)]]</f>
        <v>22016.650499999996</v>
      </c>
      <c r="E69" s="29">
        <f t="shared" si="22"/>
        <v>-1.6473284629710512E-3</v>
      </c>
      <c r="F69">
        <v>1150.75</v>
      </c>
      <c r="G69">
        <v>14.3</v>
      </c>
      <c r="H69" s="8">
        <f>Table_7[[#This Row],[Column1]]*Table_7[[#This Row],[Twitter (TWTR)]]</f>
        <v>16455.725000000002</v>
      </c>
      <c r="I69" s="25">
        <f t="shared" si="23"/>
        <v>-1.3112491373360825E-2</v>
      </c>
      <c r="J69">
        <v>319.44</v>
      </c>
      <c r="K69">
        <v>64.95</v>
      </c>
      <c r="L69" s="6">
        <f>Table_9[[#This Row],[Column1]]*Table_9[[#This Row],[MSFT]]</f>
        <v>20747.628000000001</v>
      </c>
      <c r="M69" s="27">
        <f t="shared" si="18"/>
        <v>8.1601231716705337E-3</v>
      </c>
      <c r="N69">
        <v>379.72</v>
      </c>
      <c r="O69">
        <v>55.34</v>
      </c>
      <c r="P69" s="6">
        <f>Table_1[[#This Row],[Column1]]*Table_1[[#This Row],[NKE]]</f>
        <v>21013.704800000003</v>
      </c>
      <c r="Q69" s="28">
        <f t="shared" si="24"/>
        <v>-1.2633098718641614E-3</v>
      </c>
      <c r="R69">
        <v>24.8</v>
      </c>
      <c r="S69">
        <v>823.56</v>
      </c>
      <c r="T69" s="9">
        <f>Table_2[[#This Row],[Column1]]*Table_2[[#This Row],[GOOG]]</f>
        <v>20424.288</v>
      </c>
      <c r="U69" s="31">
        <f t="shared" si="25"/>
        <v>1.7271997470016775E-3</v>
      </c>
      <c r="V69" s="20">
        <v>2328.9499999999998</v>
      </c>
      <c r="W69" s="12">
        <f t="shared" si="19"/>
        <v>-8.6133236007644651E-3</v>
      </c>
      <c r="X69" s="20">
        <v>20561.689999999999</v>
      </c>
      <c r="Y69" s="23">
        <f t="shared" si="26"/>
        <v>5.3018468947477141E-3</v>
      </c>
      <c r="Z69" s="8">
        <f t="shared" si="20"/>
        <v>100657.9963</v>
      </c>
      <c r="AA69" s="34">
        <f t="shared" si="21"/>
        <v>-1.2598232908032808E-2</v>
      </c>
      <c r="AB69" s="22"/>
    </row>
    <row r="70" spans="1:28" ht="12.75" x14ac:dyDescent="0.2">
      <c r="A70" s="19">
        <v>42843</v>
      </c>
      <c r="B70">
        <v>157.94999999999999</v>
      </c>
      <c r="C70">
        <v>141.41999999999999</v>
      </c>
      <c r="D70" s="6">
        <f>Table_6[[#This Row],[Column1]]*Table_6[[#This Row],[Facebook (FB)]]</f>
        <v>22337.288999999997</v>
      </c>
      <c r="E70" s="26">
        <f t="shared" si="22"/>
        <v>1.4563455054164584E-2</v>
      </c>
      <c r="F70">
        <v>1150.75</v>
      </c>
      <c r="G70">
        <v>14.4</v>
      </c>
      <c r="H70" s="8">
        <f>Table_7[[#This Row],[Column1]]*Table_7[[#This Row],[Twitter (TWTR)]]</f>
        <v>16570.8</v>
      </c>
      <c r="I70" s="24">
        <f t="shared" si="23"/>
        <v>6.9930069930068152E-3</v>
      </c>
      <c r="J70">
        <v>319.44</v>
      </c>
      <c r="K70">
        <v>65.48</v>
      </c>
      <c r="L70" s="6">
        <f>Table_9[[#This Row],[Column1]]*Table_9[[#This Row],[MSFT]]</f>
        <v>20916.931200000003</v>
      </c>
      <c r="M70" s="26">
        <f t="shared" si="18"/>
        <v>-1.3744654856445236E-3</v>
      </c>
      <c r="N70">
        <v>379.72</v>
      </c>
      <c r="O70">
        <v>56.24</v>
      </c>
      <c r="P70" s="6">
        <f>Table_1[[#This Row],[Column1]]*Table_1[[#This Row],[NKE]]</f>
        <v>21355.452800000003</v>
      </c>
      <c r="Q70" s="26">
        <f t="shared" si="24"/>
        <v>1.6263100831225126E-2</v>
      </c>
      <c r="R70">
        <v>24.8</v>
      </c>
      <c r="S70">
        <v>837.17</v>
      </c>
      <c r="T70" s="9">
        <f>Table_2[[#This Row],[Column1]]*Table_2[[#This Row],[GOOG]]</f>
        <v>20761.815999999999</v>
      </c>
      <c r="U70" s="30">
        <f t="shared" si="25"/>
        <v>1.6525814755451958E-2</v>
      </c>
      <c r="V70" s="20">
        <v>2349.0100000000002</v>
      </c>
      <c r="W70" s="12">
        <f t="shared" si="19"/>
        <v>2.9033507733045678E-3</v>
      </c>
      <c r="X70" s="20">
        <v>20453.25</v>
      </c>
      <c r="Y70" s="32">
        <f t="shared" si="26"/>
        <v>-8.9000684210627495E-3</v>
      </c>
      <c r="Z70" s="8">
        <f t="shared" si="20"/>
        <v>101942.28899999999</v>
      </c>
      <c r="AA70" s="35">
        <f t="shared" si="21"/>
        <v>1.1138314835133787E-3</v>
      </c>
      <c r="AB70" s="22"/>
    </row>
    <row r="71" spans="1:28" ht="12.75" x14ac:dyDescent="0.2">
      <c r="A71" s="19">
        <v>42844</v>
      </c>
      <c r="B71">
        <v>157.94999999999999</v>
      </c>
      <c r="C71">
        <v>140.96</v>
      </c>
      <c r="D71" s="6">
        <f>Table_6[[#This Row],[Column1]]*Table_6[[#This Row],[Facebook (FB)]]</f>
        <v>22264.632000000001</v>
      </c>
      <c r="E71" s="29">
        <f t="shared" si="22"/>
        <v>-3.2527223872152425E-3</v>
      </c>
      <c r="F71">
        <v>1150.75</v>
      </c>
      <c r="G71">
        <v>14.44</v>
      </c>
      <c r="H71" s="8">
        <f>Table_7[[#This Row],[Column1]]*Table_7[[#This Row],[Twitter (TWTR)]]</f>
        <v>16616.829999999998</v>
      </c>
      <c r="I71" s="25">
        <f t="shared" si="23"/>
        <v>2.7777777777777076E-3</v>
      </c>
      <c r="J71">
        <v>319.44</v>
      </c>
      <c r="K71">
        <v>65.39</v>
      </c>
      <c r="L71" s="6">
        <f>Table_9[[#This Row],[Column1]]*Table_9[[#This Row],[MSFT]]</f>
        <v>20888.1816</v>
      </c>
      <c r="M71" s="27">
        <f t="shared" si="18"/>
        <v>-5.3525003823213686E-3</v>
      </c>
      <c r="N71">
        <v>379.72</v>
      </c>
      <c r="O71">
        <v>56.11</v>
      </c>
      <c r="P71" s="6">
        <f>Table_1[[#This Row],[Column1]]*Table_1[[#This Row],[NKE]]</f>
        <v>21306.089200000002</v>
      </c>
      <c r="Q71" s="28">
        <f t="shared" si="24"/>
        <v>-2.3115220483641988E-3</v>
      </c>
      <c r="R71">
        <v>24.8</v>
      </c>
      <c r="S71">
        <v>836.82</v>
      </c>
      <c r="T71" s="9">
        <f>Table_2[[#This Row],[Column1]]*Table_2[[#This Row],[GOOG]]</f>
        <v>20753.136000000002</v>
      </c>
      <c r="U71" s="31">
        <f t="shared" si="25"/>
        <v>-4.1807518186259547E-4</v>
      </c>
      <c r="V71" s="20">
        <v>2342.19</v>
      </c>
      <c r="W71" s="12">
        <f t="shared" si="19"/>
        <v>1.716342397499768E-3</v>
      </c>
      <c r="X71" s="20">
        <v>20636.919999999998</v>
      </c>
      <c r="Y71" s="23">
        <f t="shared" si="26"/>
        <v>5.5371266191368744E-3</v>
      </c>
      <c r="Z71" s="8">
        <f t="shared" si="20"/>
        <v>101828.8688</v>
      </c>
      <c r="AA71" s="34">
        <f t="shared" si="21"/>
        <v>-1.4682247592381122E-3</v>
      </c>
      <c r="AB71" s="22"/>
    </row>
    <row r="72" spans="1:28" ht="12.75" x14ac:dyDescent="0.2">
      <c r="A72" s="19">
        <v>42845</v>
      </c>
      <c r="B72">
        <v>157.94999999999999</v>
      </c>
      <c r="C72">
        <v>142.27000000000001</v>
      </c>
      <c r="D72" s="6">
        <f>Table_6[[#This Row],[Column1]]*Table_6[[#This Row],[Facebook (FB)]]</f>
        <v>22471.5465</v>
      </c>
      <c r="E72" s="26">
        <f t="shared" si="22"/>
        <v>9.2934165720772004E-3</v>
      </c>
      <c r="F72">
        <v>1150.75</v>
      </c>
      <c r="G72">
        <v>14.54</v>
      </c>
      <c r="H72" s="8">
        <f>Table_7[[#This Row],[Column1]]*Table_7[[#This Row],[Twitter (TWTR)]]</f>
        <v>16731.904999999999</v>
      </c>
      <c r="I72" s="24">
        <f t="shared" si="23"/>
        <v>6.9252077562327319E-3</v>
      </c>
      <c r="J72">
        <v>319.44</v>
      </c>
      <c r="K72">
        <v>65.040000000000006</v>
      </c>
      <c r="L72" s="6">
        <f>Table_9[[#This Row],[Column1]]*Table_9[[#This Row],[MSFT]]</f>
        <v>20776.377600000003</v>
      </c>
      <c r="M72" s="26">
        <f t="shared" si="18"/>
        <v>7.0725707257071604E-3</v>
      </c>
      <c r="N72">
        <v>379.72</v>
      </c>
      <c r="O72">
        <v>55.86</v>
      </c>
      <c r="P72" s="6">
        <f>Table_1[[#This Row],[Column1]]*Table_1[[#This Row],[NKE]]</f>
        <v>21211.159200000002</v>
      </c>
      <c r="Q72" s="26">
        <f t="shared" si="24"/>
        <v>-4.4555337729459991E-3</v>
      </c>
      <c r="R72">
        <v>24.8</v>
      </c>
      <c r="S72">
        <v>838.21</v>
      </c>
      <c r="T72" s="9">
        <f>Table_2[[#This Row],[Column1]]*Table_2[[#This Row],[GOOG]]</f>
        <v>20787.608</v>
      </c>
      <c r="U72" s="30">
        <f t="shared" si="25"/>
        <v>1.6610501661050003E-3</v>
      </c>
      <c r="V72" s="20">
        <v>2338.17</v>
      </c>
      <c r="W72" s="12">
        <f t="shared" si="19"/>
        <v>-7.5571921631019442E-3</v>
      </c>
      <c r="X72" s="20">
        <v>20523.28</v>
      </c>
      <c r="Y72" s="32">
        <f t="shared" si="26"/>
        <v>5.8217578581967605E-3</v>
      </c>
      <c r="Z72" s="8">
        <f t="shared" si="20"/>
        <v>101978.5963</v>
      </c>
      <c r="AA72" s="35">
        <f t="shared" si="21"/>
        <v>-7.8372904311394403E-3</v>
      </c>
      <c r="AB72" s="22"/>
    </row>
    <row r="73" spans="1:28" ht="12.75" x14ac:dyDescent="0.2">
      <c r="A73" s="19">
        <v>42846</v>
      </c>
      <c r="B73">
        <v>157.94999999999999</v>
      </c>
      <c r="C73">
        <v>143.80000000000001</v>
      </c>
      <c r="D73" s="6">
        <f>Table_6[[#This Row],[Column1]]*Table_6[[#This Row],[Facebook (FB)]]</f>
        <v>22713.21</v>
      </c>
      <c r="E73" s="29">
        <f t="shared" si="22"/>
        <v>1.0754199761017789E-2</v>
      </c>
      <c r="F73">
        <v>1150.75</v>
      </c>
      <c r="G73">
        <v>14.65</v>
      </c>
      <c r="H73" s="8">
        <f>Table_7[[#This Row],[Column1]]*Table_7[[#This Row],[Twitter (TWTR)]]</f>
        <v>16858.487499999999</v>
      </c>
      <c r="I73" s="25">
        <f t="shared" si="23"/>
        <v>7.5653370013755421E-3</v>
      </c>
      <c r="J73">
        <v>319.44</v>
      </c>
      <c r="K73">
        <v>65.5</v>
      </c>
      <c r="L73" s="6">
        <f>Table_9[[#This Row],[Column1]]*Table_9[[#This Row],[MSFT]]</f>
        <v>20923.32</v>
      </c>
      <c r="M73" s="27">
        <f t="shared" si="18"/>
        <v>1.3740458015267262E-2</v>
      </c>
      <c r="N73">
        <v>379.72</v>
      </c>
      <c r="O73">
        <v>56.4</v>
      </c>
      <c r="P73" s="6">
        <f>Table_1[[#This Row],[Column1]]*Table_1[[#This Row],[NKE]]</f>
        <v>21416.208000000002</v>
      </c>
      <c r="Q73" s="28">
        <f t="shared" si="24"/>
        <v>9.6670247046186739E-3</v>
      </c>
      <c r="R73">
        <v>24.8</v>
      </c>
      <c r="S73">
        <v>841.65</v>
      </c>
      <c r="T73" s="9">
        <f>Table_2[[#This Row],[Column1]]*Table_2[[#This Row],[GOOG]]</f>
        <v>20872.919999999998</v>
      </c>
      <c r="U73" s="31">
        <f t="shared" si="25"/>
        <v>4.1039834886244979E-3</v>
      </c>
      <c r="V73" s="20">
        <v>2355.84</v>
      </c>
      <c r="W73" s="12">
        <f t="shared" si="19"/>
        <v>3.035010866612372E-3</v>
      </c>
      <c r="X73" s="20">
        <v>20404.490000000002</v>
      </c>
      <c r="Y73" s="23">
        <f t="shared" si="26"/>
        <v>-8.4660311554999087E-3</v>
      </c>
      <c r="Z73" s="8">
        <f t="shared" si="20"/>
        <v>102784.1455</v>
      </c>
      <c r="AA73" s="34">
        <f t="shared" si="21"/>
        <v>-7.2791867054425438E-4</v>
      </c>
      <c r="AB73" s="22"/>
    </row>
    <row r="74" spans="1:28" ht="12.75" x14ac:dyDescent="0.2">
      <c r="A74" s="19">
        <v>42849</v>
      </c>
      <c r="B74">
        <v>157.94999999999999</v>
      </c>
      <c r="C74">
        <v>143.68</v>
      </c>
      <c r="D74" s="6">
        <f>Table_6[[#This Row],[Column1]]*Table_6[[#This Row],[Facebook (FB)]]</f>
        <v>22694.256000000001</v>
      </c>
      <c r="E74" s="26">
        <f t="shared" si="22"/>
        <v>-8.3449235048681876E-4</v>
      </c>
      <c r="F74">
        <v>1150.75</v>
      </c>
      <c r="G74">
        <v>14.63</v>
      </c>
      <c r="H74" s="8">
        <f>Table_7[[#This Row],[Column1]]*Table_7[[#This Row],[Twitter (TWTR)]]</f>
        <v>16835.4725</v>
      </c>
      <c r="I74" s="24">
        <f t="shared" si="23"/>
        <v>-1.3651877133105457E-3</v>
      </c>
      <c r="J74">
        <v>319.44</v>
      </c>
      <c r="K74">
        <v>66.400000000000006</v>
      </c>
      <c r="L74" s="6">
        <f>Table_9[[#This Row],[Column1]]*Table_9[[#This Row],[MSFT]]</f>
        <v>21210.816000000003</v>
      </c>
      <c r="M74" s="26">
        <f t="shared" si="18"/>
        <v>1.7018072289156555E-2</v>
      </c>
      <c r="N74">
        <v>379.72</v>
      </c>
      <c r="O74">
        <v>55.85</v>
      </c>
      <c r="P74" s="6">
        <f>Table_1[[#This Row],[Column1]]*Table_1[[#This Row],[NKE]]</f>
        <v>21207.362000000001</v>
      </c>
      <c r="Q74" s="26">
        <f t="shared" si="24"/>
        <v>-9.75177304964534E-3</v>
      </c>
      <c r="R74">
        <v>24.8</v>
      </c>
      <c r="S74">
        <v>843.19</v>
      </c>
      <c r="T74" s="9">
        <f>Table_2[[#This Row],[Column1]]*Table_2[[#This Row],[GOOG]]</f>
        <v>20911.112000000001</v>
      </c>
      <c r="U74" s="30">
        <f t="shared" si="25"/>
        <v>1.8297392027565821E-3</v>
      </c>
      <c r="V74" s="20">
        <v>2348.69</v>
      </c>
      <c r="W74" s="12">
        <f t="shared" si="19"/>
        <v>-1.084008532415944E-2</v>
      </c>
      <c r="X74" s="20">
        <v>20578.71</v>
      </c>
      <c r="Y74" s="32">
        <f t="shared" si="26"/>
        <v>1.5062469096388477E-3</v>
      </c>
      <c r="Z74" s="8">
        <f t="shared" si="20"/>
        <v>102859.01850000001</v>
      </c>
      <c r="AA74" s="35">
        <f t="shared" si="21"/>
        <v>-1.0360240718785349E-2</v>
      </c>
      <c r="AB74" s="22"/>
    </row>
    <row r="75" spans="1:28" ht="12.75" x14ac:dyDescent="0.2">
      <c r="A75" s="19">
        <v>42850</v>
      </c>
      <c r="B75">
        <v>157.94999999999999</v>
      </c>
      <c r="C75">
        <v>145.47</v>
      </c>
      <c r="D75" s="6">
        <f>Table_6[[#This Row],[Column1]]*Table_6[[#This Row],[Facebook (FB)]]</f>
        <v>22976.986499999999</v>
      </c>
      <c r="E75" s="29">
        <f t="shared" si="22"/>
        <v>1.2458240534521102E-2</v>
      </c>
      <c r="F75">
        <v>1150.75</v>
      </c>
      <c r="G75">
        <v>14.71</v>
      </c>
      <c r="H75" s="8">
        <f>Table_7[[#This Row],[Column1]]*Table_7[[#This Row],[Twitter (TWTR)]]</f>
        <v>16927.532500000001</v>
      </c>
      <c r="I75" s="25">
        <f t="shared" si="23"/>
        <v>5.4682159945318616E-3</v>
      </c>
      <c r="J75">
        <v>319.44</v>
      </c>
      <c r="K75">
        <v>67.53</v>
      </c>
      <c r="L75" s="6">
        <f>Table_9[[#This Row],[Column1]]*Table_9[[#This Row],[MSFT]]</f>
        <v>21571.783200000002</v>
      </c>
      <c r="M75" s="27">
        <f t="shared" si="18"/>
        <v>4.4424700133273683E-3</v>
      </c>
      <c r="N75">
        <v>379.72</v>
      </c>
      <c r="O75">
        <v>55.47</v>
      </c>
      <c r="P75" s="6">
        <f>Table_1[[#This Row],[Column1]]*Table_1[[#This Row],[NKE]]</f>
        <v>21063.0684</v>
      </c>
      <c r="Q75" s="28">
        <f t="shared" si="24"/>
        <v>-6.8039391226500006E-3</v>
      </c>
      <c r="R75">
        <v>24.8</v>
      </c>
      <c r="S75">
        <v>862.76</v>
      </c>
      <c r="T75" s="9">
        <f>Table_2[[#This Row],[Column1]]*Table_2[[#This Row],[GOOG]]</f>
        <v>21396.448</v>
      </c>
      <c r="U75" s="31">
        <f t="shared" si="25"/>
        <v>2.3209478290776617E-2</v>
      </c>
      <c r="V75" s="20">
        <v>2374.15</v>
      </c>
      <c r="W75" s="12">
        <f t="shared" si="19"/>
        <v>-6.0906008466188053E-3</v>
      </c>
      <c r="X75" s="20">
        <v>20547.759999999998</v>
      </c>
      <c r="Y75" s="23">
        <f t="shared" si="26"/>
        <v>-1.0408935897849633E-2</v>
      </c>
      <c r="Z75" s="8">
        <f t="shared" si="20"/>
        <v>103935.81860000001</v>
      </c>
      <c r="AA75" s="34">
        <f t="shared" si="21"/>
        <v>-1.5627777330106247E-2</v>
      </c>
      <c r="AB75" s="22"/>
    </row>
    <row r="76" spans="1:28" ht="12.75" x14ac:dyDescent="0.2">
      <c r="A76" s="19">
        <v>42851</v>
      </c>
      <c r="B76">
        <v>157.94999999999999</v>
      </c>
      <c r="C76">
        <v>146.56</v>
      </c>
      <c r="D76" s="6">
        <f>Table_6[[#This Row],[Column1]]*Table_6[[#This Row],[Facebook (FB)]]</f>
        <v>23149.151999999998</v>
      </c>
      <c r="E76" s="26">
        <f t="shared" si="22"/>
        <v>7.4929538736509477E-3</v>
      </c>
      <c r="F76">
        <v>1150.75</v>
      </c>
      <c r="G76">
        <v>15.82</v>
      </c>
      <c r="H76" s="8">
        <f>Table_7[[#This Row],[Column1]]*Table_7[[#This Row],[Twitter (TWTR)]]</f>
        <v>18204.865000000002</v>
      </c>
      <c r="I76" s="24">
        <f t="shared" si="23"/>
        <v>7.5458871515975551E-2</v>
      </c>
      <c r="J76">
        <v>319.44</v>
      </c>
      <c r="K76">
        <v>67.83</v>
      </c>
      <c r="L76" s="6">
        <f>Table_9[[#This Row],[Column1]]*Table_9[[#This Row],[MSFT]]</f>
        <v>21667.6152</v>
      </c>
      <c r="M76" s="26">
        <f t="shared" si="18"/>
        <v>5.012531328320852E-3</v>
      </c>
      <c r="N76">
        <v>379.72</v>
      </c>
      <c r="O76">
        <v>55.16</v>
      </c>
      <c r="P76" s="6">
        <f>Table_1[[#This Row],[Column1]]*Table_1[[#This Row],[NKE]]</f>
        <v>20945.355200000002</v>
      </c>
      <c r="Q76" s="26">
        <f t="shared" si="24"/>
        <v>-5.5886064539391071E-3</v>
      </c>
      <c r="R76">
        <v>24.8</v>
      </c>
      <c r="S76">
        <v>871.73</v>
      </c>
      <c r="T76" s="9">
        <f>Table_2[[#This Row],[Column1]]*Table_2[[#This Row],[GOOG]]</f>
        <v>21618.904000000002</v>
      </c>
      <c r="U76" s="30">
        <f t="shared" si="25"/>
        <v>1.0396865872316783E-2</v>
      </c>
      <c r="V76" s="20">
        <v>2388.61</v>
      </c>
      <c r="W76" s="12">
        <f t="shared" si="19"/>
        <v>4.8563809077258708E-4</v>
      </c>
      <c r="X76" s="20">
        <v>20763.89</v>
      </c>
      <c r="Y76" s="32">
        <f t="shared" si="26"/>
        <v>-1.1060615008868286E-2</v>
      </c>
      <c r="Z76" s="8">
        <f t="shared" si="20"/>
        <v>105585.89139999999</v>
      </c>
      <c r="AA76" s="35">
        <f t="shared" si="21"/>
        <v>-1.1930252160935153E-2</v>
      </c>
      <c r="AB76" s="22"/>
    </row>
    <row r="77" spans="1:28" ht="12.75" x14ac:dyDescent="0.2">
      <c r="A77" s="19">
        <v>42852</v>
      </c>
      <c r="B77">
        <v>157.94999999999999</v>
      </c>
      <c r="C77">
        <v>147.65</v>
      </c>
      <c r="D77" s="6">
        <f>Table_6[[#This Row],[Column1]]*Table_6[[#This Row],[Facebook (FB)]]</f>
        <v>23321.317500000001</v>
      </c>
      <c r="E77" s="29">
        <f t="shared" si="22"/>
        <v>7.4372270742358313E-3</v>
      </c>
      <c r="F77">
        <v>1150.75</v>
      </c>
      <c r="G77">
        <v>16.54</v>
      </c>
      <c r="H77" s="8">
        <f>Table_7[[#This Row],[Column1]]*Table_7[[#This Row],[Twitter (TWTR)]]</f>
        <v>19033.404999999999</v>
      </c>
      <c r="I77" s="25">
        <f t="shared" si="23"/>
        <v>4.5512010113779866E-2</v>
      </c>
      <c r="J77">
        <v>319.44</v>
      </c>
      <c r="K77">
        <v>68.17</v>
      </c>
      <c r="L77" s="6">
        <f>Table_9[[#This Row],[Column1]]*Table_9[[#This Row],[MSFT]]</f>
        <v>21776.2248</v>
      </c>
      <c r="M77" s="27">
        <f t="shared" si="18"/>
        <v>1.4669209329616299E-3</v>
      </c>
      <c r="N77">
        <v>379.72</v>
      </c>
      <c r="O77">
        <v>55.5</v>
      </c>
      <c r="P77" s="6">
        <f>Table_1[[#This Row],[Column1]]*Table_1[[#This Row],[NKE]]</f>
        <v>21074.460000000003</v>
      </c>
      <c r="Q77" s="28">
        <f t="shared" si="24"/>
        <v>6.1638868745468355E-3</v>
      </c>
      <c r="R77">
        <v>24.8</v>
      </c>
      <c r="S77">
        <v>873.2</v>
      </c>
      <c r="T77" s="9">
        <f>Table_2[[#This Row],[Column1]]*Table_2[[#This Row],[GOOG]]</f>
        <v>21655.360000000001</v>
      </c>
      <c r="U77" s="31">
        <f t="shared" si="25"/>
        <v>1.6863019512922892E-3</v>
      </c>
      <c r="V77" s="20">
        <v>2387.4499999999998</v>
      </c>
      <c r="W77" s="12">
        <f t="shared" si="19"/>
        <v>-5.5289116002436227E-4</v>
      </c>
      <c r="X77" s="20">
        <v>20996.12</v>
      </c>
      <c r="Y77" s="23">
        <f t="shared" si="26"/>
        <v>1.0026178671938397E-3</v>
      </c>
      <c r="Z77" s="8">
        <f t="shared" si="20"/>
        <v>106860.76730000001</v>
      </c>
      <c r="AA77" s="34">
        <f t="shared" si="21"/>
        <v>-8.0113742087212962E-4</v>
      </c>
      <c r="AB77" s="22"/>
    </row>
    <row r="78" spans="1:28" ht="12.75" x14ac:dyDescent="0.2">
      <c r="A78" s="19">
        <v>42853</v>
      </c>
      <c r="B78">
        <v>157.94999999999999</v>
      </c>
      <c r="C78">
        <v>147.69999999999999</v>
      </c>
      <c r="D78" s="6">
        <f>Table_6[[#This Row],[Column1]]*Table_6[[#This Row],[Facebook (FB)]]</f>
        <v>23329.214999999997</v>
      </c>
      <c r="E78" s="26">
        <f t="shared" si="22"/>
        <v>3.3863867253628815E-4</v>
      </c>
      <c r="F78">
        <v>1150.75</v>
      </c>
      <c r="G78">
        <v>16.61</v>
      </c>
      <c r="H78" s="8">
        <f>Table_7[[#This Row],[Column1]]*Table_7[[#This Row],[Twitter (TWTR)]]</f>
        <v>19113.9575</v>
      </c>
      <c r="I78" s="24">
        <f t="shared" si="23"/>
        <v>4.2321644498187058E-3</v>
      </c>
      <c r="J78">
        <v>319.44</v>
      </c>
      <c r="K78">
        <v>68.27</v>
      </c>
      <c r="L78" s="6">
        <f>Table_9[[#This Row],[Column1]]*Table_9[[#This Row],[MSFT]]</f>
        <v>21808.168799999999</v>
      </c>
      <c r="M78" s="24">
        <f t="shared" si="18"/>
        <v>-1</v>
      </c>
      <c r="N78">
        <v>379.72</v>
      </c>
      <c r="O78">
        <v>55.34</v>
      </c>
      <c r="P78" s="6">
        <f>Table_1[[#This Row],[Column1]]*Table_1[[#This Row],[NKE]]</f>
        <v>21013.704800000003</v>
      </c>
      <c r="Q78" s="26">
        <f t="shared" si="24"/>
        <v>-2.8828828828828213E-3</v>
      </c>
      <c r="R78">
        <v>24.8</v>
      </c>
      <c r="S78">
        <v>874.25</v>
      </c>
      <c r="T78" s="9">
        <f>Table_2[[#This Row],[Column1]]*Table_2[[#This Row],[GOOG]]</f>
        <v>21681.4</v>
      </c>
      <c r="U78" s="30">
        <f t="shared" si="25"/>
        <v>1.2024736601007266E-3</v>
      </c>
      <c r="V78" s="20">
        <v>2388.77</v>
      </c>
      <c r="W78" s="12">
        <f t="shared" si="19"/>
        <v>1</v>
      </c>
      <c r="X78" s="20">
        <v>20975.09</v>
      </c>
      <c r="Y78" s="32">
        <f t="shared" si="26"/>
        <v>-2.9740726636498261E-4</v>
      </c>
      <c r="Z78" s="8">
        <f t="shared" si="20"/>
        <v>106946.4461</v>
      </c>
      <c r="AA78" s="36" t="e">
        <f t="shared" si="21"/>
        <v>#DIV/0!</v>
      </c>
      <c r="AB78" s="22"/>
    </row>
    <row r="79" spans="1:28" ht="12.75" x14ac:dyDescent="0.2">
      <c r="E79" s="11"/>
      <c r="X79" s="20">
        <v>20981.33</v>
      </c>
      <c r="Y79" s="32" t="e">
        <f t="shared" si="26"/>
        <v>#DIV/0!</v>
      </c>
      <c r="Z79" s="8">
        <f t="shared" si="20"/>
        <v>0</v>
      </c>
      <c r="AB79" s="2"/>
    </row>
    <row r="80" spans="1:28" ht="13.5" thickBot="1" x14ac:dyDescent="0.25">
      <c r="E80" s="11"/>
    </row>
    <row r="81" spans="1:27" ht="12.75" x14ac:dyDescent="0.2">
      <c r="B81" s="18" t="s">
        <v>31</v>
      </c>
      <c r="C81" s="18"/>
      <c r="E81" s="11"/>
      <c r="F81" s="18" t="s">
        <v>32</v>
      </c>
      <c r="G81" s="18"/>
      <c r="J81" s="18" t="s">
        <v>33</v>
      </c>
      <c r="K81" s="18"/>
      <c r="N81" s="18" t="s">
        <v>34</v>
      </c>
      <c r="O81" s="18"/>
      <c r="R81" s="18" t="s">
        <v>35</v>
      </c>
      <c r="S81" s="18"/>
      <c r="V81" s="18" t="s">
        <v>36</v>
      </c>
      <c r="W81" s="18"/>
      <c r="X81" s="18" t="s">
        <v>37</v>
      </c>
      <c r="Y81" s="18"/>
      <c r="Z81" s="18" t="s">
        <v>38</v>
      </c>
      <c r="AA81" s="18"/>
    </row>
    <row r="82" spans="1:27" ht="12.75" x14ac:dyDescent="0.2">
      <c r="B82" s="15"/>
      <c r="C82" s="15"/>
      <c r="E82" s="11"/>
      <c r="F82" s="15"/>
      <c r="G82" s="15"/>
      <c r="J82" s="15"/>
      <c r="K82" s="15"/>
      <c r="N82" s="15"/>
      <c r="O82" s="15"/>
      <c r="R82" s="15"/>
      <c r="S82" s="15"/>
      <c r="V82" s="15"/>
      <c r="W82" s="15"/>
      <c r="X82" s="15"/>
      <c r="Y82" s="15"/>
      <c r="Z82" s="15"/>
      <c r="AA82" s="15"/>
    </row>
    <row r="83" spans="1:27" ht="12.75" x14ac:dyDescent="0.2">
      <c r="B83" s="15" t="s">
        <v>19</v>
      </c>
      <c r="C83" s="15">
        <v>136.82223684210524</v>
      </c>
      <c r="E83" s="11"/>
      <c r="F83" s="15" t="s">
        <v>19</v>
      </c>
      <c r="G83" s="15">
        <v>15.808815789473687</v>
      </c>
      <c r="J83" s="15" t="s">
        <v>19</v>
      </c>
      <c r="K83" s="15">
        <v>64.665789473684185</v>
      </c>
      <c r="N83" s="15" t="s">
        <v>19</v>
      </c>
      <c r="O83" s="15">
        <v>55.508289473684222</v>
      </c>
      <c r="R83" s="15" t="s">
        <v>19</v>
      </c>
      <c r="S83" s="15">
        <v>827.05697368421056</v>
      </c>
      <c r="V83" s="15" t="s">
        <v>19</v>
      </c>
      <c r="W83" s="15">
        <v>2336.8826315789479</v>
      </c>
      <c r="X83" s="15" t="s">
        <v>19</v>
      </c>
      <c r="Y83" s="15">
        <v>20510.458026315788</v>
      </c>
      <c r="Z83" s="15" t="s">
        <v>19</v>
      </c>
      <c r="AA83" s="15">
        <v>102048.52749473686</v>
      </c>
    </row>
    <row r="84" spans="1:27" ht="12.75" x14ac:dyDescent="0.2">
      <c r="B84" s="15" t="s">
        <v>18</v>
      </c>
      <c r="C84" s="15">
        <v>0.5970952375968589</v>
      </c>
      <c r="E84" s="11"/>
      <c r="F84" s="15" t="s">
        <v>18</v>
      </c>
      <c r="G84" s="15">
        <v>0.12612594194599147</v>
      </c>
      <c r="J84" s="15" t="s">
        <v>18</v>
      </c>
      <c r="K84" s="15">
        <v>0.13863397006023803</v>
      </c>
      <c r="N84" s="15" t="s">
        <v>18</v>
      </c>
      <c r="O84" s="15">
        <v>0.19943801641488787</v>
      </c>
      <c r="R84" s="15" t="s">
        <v>18</v>
      </c>
      <c r="S84" s="15">
        <v>1.9599168440982997</v>
      </c>
      <c r="V84" s="15" t="s">
        <v>18</v>
      </c>
      <c r="W84" s="15">
        <v>4.2003664057736216</v>
      </c>
      <c r="X84" s="15" t="s">
        <v>18</v>
      </c>
      <c r="Y84" s="15">
        <v>43.903857330842904</v>
      </c>
      <c r="Z84" s="15" t="s">
        <v>18</v>
      </c>
      <c r="AA84" s="15">
        <v>157.34385735760722</v>
      </c>
    </row>
    <row r="85" spans="1:27" ht="12.75" x14ac:dyDescent="0.2">
      <c r="B85" s="15" t="s">
        <v>20</v>
      </c>
      <c r="C85" s="15">
        <v>137.45499999999998</v>
      </c>
      <c r="E85" s="11"/>
      <c r="F85" s="15" t="s">
        <v>20</v>
      </c>
      <c r="G85" s="15">
        <v>15.675000000000001</v>
      </c>
      <c r="J85" s="15" t="s">
        <v>20</v>
      </c>
      <c r="K85" s="15">
        <v>64.63</v>
      </c>
      <c r="N85" s="15" t="s">
        <v>20</v>
      </c>
      <c r="O85" s="15">
        <v>55.79</v>
      </c>
      <c r="R85" s="15" t="s">
        <v>20</v>
      </c>
      <c r="S85" s="15">
        <v>828.07</v>
      </c>
      <c r="V85" s="15" t="s">
        <v>20</v>
      </c>
      <c r="W85" s="15">
        <v>2348.5699999999997</v>
      </c>
      <c r="X85" s="15" t="s">
        <v>20</v>
      </c>
      <c r="Y85" s="15">
        <v>20649.18</v>
      </c>
      <c r="Z85" s="15" t="s">
        <v>20</v>
      </c>
      <c r="AA85" s="15">
        <v>102046.32060000001</v>
      </c>
    </row>
    <row r="86" spans="1:27" ht="12.75" x14ac:dyDescent="0.2">
      <c r="A86" s="21"/>
      <c r="B86" s="15" t="s">
        <v>21</v>
      </c>
      <c r="C86" s="15">
        <v>130.97999999999999</v>
      </c>
      <c r="E86" s="11"/>
      <c r="F86" s="15" t="s">
        <v>21</v>
      </c>
      <c r="G86" s="15">
        <v>16.61</v>
      </c>
      <c r="J86" s="15" t="s">
        <v>21</v>
      </c>
      <c r="K86" s="15">
        <v>64.62</v>
      </c>
      <c r="N86" s="15" t="s">
        <v>21</v>
      </c>
      <c r="O86" s="15">
        <v>53.65</v>
      </c>
      <c r="R86" s="15" t="s">
        <v>21</v>
      </c>
      <c r="S86" s="15">
        <v>828.07</v>
      </c>
      <c r="V86" s="15" t="s">
        <v>21</v>
      </c>
      <c r="W86" s="15">
        <v>2271.89</v>
      </c>
      <c r="X86" s="15" t="s">
        <v>21</v>
      </c>
      <c r="Y86" s="15">
        <v>19804.72</v>
      </c>
      <c r="Z86" s="15" t="s">
        <v>21</v>
      </c>
      <c r="AA86" s="15" t="e">
        <v>#N/A</v>
      </c>
    </row>
    <row r="87" spans="1:27" ht="12.75" x14ac:dyDescent="0.2">
      <c r="B87" s="15" t="s">
        <v>22</v>
      </c>
      <c r="C87" s="15">
        <v>5.2053556007082316</v>
      </c>
      <c r="E87" s="11"/>
      <c r="F87" s="15" t="s">
        <v>22</v>
      </c>
      <c r="G87" s="15">
        <v>1.0995404702029092</v>
      </c>
      <c r="J87" s="15" t="s">
        <v>22</v>
      </c>
      <c r="K87" s="15">
        <v>1.2085829312688419</v>
      </c>
      <c r="N87" s="15" t="s">
        <v>22</v>
      </c>
      <c r="O87" s="15">
        <v>1.7386603181054046</v>
      </c>
      <c r="R87" s="15" t="s">
        <v>22</v>
      </c>
      <c r="S87" s="15">
        <v>17.086158922335301</v>
      </c>
      <c r="V87" s="15" t="s">
        <v>22</v>
      </c>
      <c r="W87" s="15">
        <v>36.617945377220757</v>
      </c>
      <c r="X87" s="15" t="s">
        <v>22</v>
      </c>
      <c r="Y87" s="15">
        <v>382.74495467354319</v>
      </c>
      <c r="Z87" s="15" t="s">
        <v>22</v>
      </c>
      <c r="AA87" s="15">
        <v>1371.6919472173772</v>
      </c>
    </row>
    <row r="88" spans="1:27" ht="12.75" x14ac:dyDescent="0.2">
      <c r="B88" s="15" t="s">
        <v>23</v>
      </c>
      <c r="C88" s="15">
        <v>27.095726929824558</v>
      </c>
      <c r="E88" s="11"/>
      <c r="F88" s="15" t="s">
        <v>23</v>
      </c>
      <c r="G88" s="15">
        <v>1.2089892456140348</v>
      </c>
      <c r="J88" s="15" t="s">
        <v>23</v>
      </c>
      <c r="K88" s="15">
        <v>1.4606727017543863</v>
      </c>
      <c r="N88" s="15" t="s">
        <v>23</v>
      </c>
      <c r="O88" s="15">
        <v>3.0229397017543862</v>
      </c>
      <c r="R88" s="15" t="s">
        <v>23</v>
      </c>
      <c r="S88" s="15">
        <v>291.93682671929821</v>
      </c>
      <c r="V88" s="15" t="s">
        <v>23</v>
      </c>
      <c r="W88" s="15">
        <v>1340.8739236491231</v>
      </c>
      <c r="X88" s="15" t="s">
        <v>23</v>
      </c>
      <c r="Y88" s="15">
        <v>146493.70032805263</v>
      </c>
      <c r="Z88" s="15" t="s">
        <v>23</v>
      </c>
      <c r="AA88" s="15">
        <v>1881538.7980610002</v>
      </c>
    </row>
    <row r="89" spans="1:27" ht="12.75" x14ac:dyDescent="0.2">
      <c r="B89" s="15" t="s">
        <v>24</v>
      </c>
      <c r="C89" s="15">
        <v>-0.68205798967552056</v>
      </c>
      <c r="E89" s="11"/>
      <c r="F89" s="15" t="s">
        <v>24</v>
      </c>
      <c r="G89" s="15">
        <v>-0.61245475898593948</v>
      </c>
      <c r="J89" s="15" t="s">
        <v>24</v>
      </c>
      <c r="K89" s="15">
        <v>1.4431677455725618</v>
      </c>
      <c r="N89" s="15" t="s">
        <v>24</v>
      </c>
      <c r="O89" s="15">
        <v>-0.97376090978188357</v>
      </c>
      <c r="R89" s="15" t="s">
        <v>24</v>
      </c>
      <c r="S89" s="15">
        <v>0.65180261797408212</v>
      </c>
      <c r="V89" s="15" t="s">
        <v>24</v>
      </c>
      <c r="W89" s="15">
        <v>-0.81626437059088675</v>
      </c>
      <c r="X89" s="15" t="s">
        <v>24</v>
      </c>
      <c r="Y89" s="15">
        <v>-0.88892931243662687</v>
      </c>
      <c r="Z89" s="15" t="s">
        <v>24</v>
      </c>
      <c r="AA89" s="15">
        <v>3.1194464157783299</v>
      </c>
    </row>
    <row r="90" spans="1:27" ht="12.75" x14ac:dyDescent="0.2">
      <c r="B90" s="15" t="s">
        <v>25</v>
      </c>
      <c r="C90" s="15">
        <v>-0.13732285046356094</v>
      </c>
      <c r="E90" s="11"/>
      <c r="F90" s="15" t="s">
        <v>25</v>
      </c>
      <c r="G90" s="15">
        <v>0.48916118015506721</v>
      </c>
      <c r="J90" s="15" t="s">
        <v>25</v>
      </c>
      <c r="K90" s="15">
        <v>0.60262707588784659</v>
      </c>
      <c r="N90" s="15" t="s">
        <v>25</v>
      </c>
      <c r="O90" s="15">
        <v>-0.31704666975374862</v>
      </c>
      <c r="R90" s="15" t="s">
        <v>25</v>
      </c>
      <c r="S90" s="15">
        <v>0.50617535367512345</v>
      </c>
      <c r="V90" s="15" t="s">
        <v>25</v>
      </c>
      <c r="W90" s="15">
        <v>-0.70446411186128588</v>
      </c>
      <c r="X90" s="15" t="s">
        <v>25</v>
      </c>
      <c r="Y90" s="15">
        <v>-0.67978513110433136</v>
      </c>
      <c r="Z90" s="15" t="s">
        <v>25</v>
      </c>
      <c r="AA90" s="15">
        <v>1.0229663618714147</v>
      </c>
    </row>
    <row r="91" spans="1:27" ht="12.75" x14ac:dyDescent="0.2">
      <c r="B91" s="15" t="s">
        <v>26</v>
      </c>
      <c r="C91" s="15">
        <v>21.079999999999984</v>
      </c>
      <c r="E91" s="11"/>
      <c r="F91" s="15" t="s">
        <v>26</v>
      </c>
      <c r="G91" s="15">
        <v>4.43</v>
      </c>
      <c r="J91" s="15" t="s">
        <v>26</v>
      </c>
      <c r="K91" s="15">
        <v>5.9699999999999989</v>
      </c>
      <c r="N91" s="15" t="s">
        <v>26</v>
      </c>
      <c r="O91" s="15">
        <v>6.6499999999999986</v>
      </c>
      <c r="R91" s="15" t="s">
        <v>26</v>
      </c>
      <c r="S91" s="15">
        <v>78.559999999999945</v>
      </c>
      <c r="V91" s="15" t="s">
        <v>26</v>
      </c>
      <c r="W91" s="15">
        <v>125.07999999999993</v>
      </c>
      <c r="X91" s="15" t="s">
        <v>26</v>
      </c>
      <c r="Y91" s="15">
        <v>1270.9399999999987</v>
      </c>
      <c r="Z91" s="15" t="s">
        <v>26</v>
      </c>
      <c r="AA91" s="15">
        <v>7593.7774999999965</v>
      </c>
    </row>
    <row r="92" spans="1:27" ht="12.75" x14ac:dyDescent="0.2">
      <c r="B92" s="15" t="s">
        <v>27</v>
      </c>
      <c r="C92" s="15">
        <v>126.62</v>
      </c>
      <c r="E92" s="11"/>
      <c r="F92" s="15" t="s">
        <v>27</v>
      </c>
      <c r="G92" s="15">
        <v>14.29</v>
      </c>
      <c r="J92" s="15" t="s">
        <v>27</v>
      </c>
      <c r="K92" s="15">
        <v>62.3</v>
      </c>
      <c r="N92" s="15" t="s">
        <v>27</v>
      </c>
      <c r="O92" s="15">
        <v>52.03</v>
      </c>
      <c r="R92" s="15" t="s">
        <v>27</v>
      </c>
      <c r="S92" s="15">
        <v>795.69</v>
      </c>
      <c r="V92" s="15" t="s">
        <v>27</v>
      </c>
      <c r="W92" s="15">
        <v>2263.69</v>
      </c>
      <c r="X92" s="15" t="s">
        <v>27</v>
      </c>
      <c r="Y92" s="15">
        <v>19732.400000000001</v>
      </c>
      <c r="Z92" s="15" t="s">
        <v>27</v>
      </c>
      <c r="AA92" s="15">
        <v>99352.668600000005</v>
      </c>
    </row>
    <row r="93" spans="1:27" ht="12.75" x14ac:dyDescent="0.2">
      <c r="B93" s="15" t="s">
        <v>28</v>
      </c>
      <c r="C93" s="15">
        <v>147.69999999999999</v>
      </c>
      <c r="E93" s="11"/>
      <c r="F93" s="15" t="s">
        <v>28</v>
      </c>
      <c r="G93" s="15">
        <v>18.72</v>
      </c>
      <c r="J93" s="15" t="s">
        <v>28</v>
      </c>
      <c r="K93" s="15">
        <v>68.27</v>
      </c>
      <c r="N93" s="15" t="s">
        <v>28</v>
      </c>
      <c r="O93" s="15">
        <v>58.68</v>
      </c>
      <c r="R93" s="15" t="s">
        <v>28</v>
      </c>
      <c r="S93" s="15">
        <v>874.25</v>
      </c>
      <c r="V93" s="15" t="s">
        <v>28</v>
      </c>
      <c r="W93" s="15">
        <v>2388.77</v>
      </c>
      <c r="X93" s="15" t="s">
        <v>28</v>
      </c>
      <c r="Y93" s="15">
        <v>21003.34</v>
      </c>
      <c r="Z93" s="15" t="s">
        <v>28</v>
      </c>
      <c r="AA93" s="15">
        <v>106946.4461</v>
      </c>
    </row>
    <row r="94" spans="1:27" ht="12.75" x14ac:dyDescent="0.2">
      <c r="B94" s="15" t="s">
        <v>29</v>
      </c>
      <c r="C94" s="15">
        <v>10398.489999999998</v>
      </c>
      <c r="E94" s="11"/>
      <c r="F94" s="15" t="s">
        <v>29</v>
      </c>
      <c r="G94" s="15">
        <v>1201.4700000000003</v>
      </c>
      <c r="J94" s="15" t="s">
        <v>29</v>
      </c>
      <c r="K94" s="15">
        <v>4914.5999999999985</v>
      </c>
      <c r="N94" s="15" t="s">
        <v>29</v>
      </c>
      <c r="O94" s="15">
        <v>4218.630000000001</v>
      </c>
      <c r="R94" s="15" t="s">
        <v>29</v>
      </c>
      <c r="S94" s="15">
        <v>62856.33</v>
      </c>
      <c r="V94" s="15" t="s">
        <v>29</v>
      </c>
      <c r="W94" s="15">
        <v>177603.08000000005</v>
      </c>
      <c r="X94" s="15" t="s">
        <v>29</v>
      </c>
      <c r="Y94" s="15">
        <v>1558794.8099999998</v>
      </c>
      <c r="Z94" s="15" t="s">
        <v>29</v>
      </c>
      <c r="AA94" s="15">
        <v>7755688.0896000015</v>
      </c>
    </row>
    <row r="95" spans="1:27" ht="13.5" thickBot="1" x14ac:dyDescent="0.25">
      <c r="B95" s="16" t="s">
        <v>30</v>
      </c>
      <c r="C95" s="16">
        <v>76</v>
      </c>
      <c r="E95" s="11"/>
      <c r="F95" s="16" t="s">
        <v>30</v>
      </c>
      <c r="G95" s="16">
        <v>76</v>
      </c>
      <c r="J95" s="16" t="s">
        <v>30</v>
      </c>
      <c r="K95" s="16">
        <v>76</v>
      </c>
      <c r="N95" s="16" t="s">
        <v>30</v>
      </c>
      <c r="O95" s="16">
        <v>76</v>
      </c>
      <c r="R95" s="16" t="s">
        <v>30</v>
      </c>
      <c r="S95" s="16">
        <v>76</v>
      </c>
      <c r="V95" s="16" t="s">
        <v>30</v>
      </c>
      <c r="W95" s="16">
        <v>76</v>
      </c>
      <c r="X95" s="16" t="s">
        <v>30</v>
      </c>
      <c r="Y95" s="16">
        <v>76</v>
      </c>
      <c r="Z95" s="16" t="s">
        <v>30</v>
      </c>
      <c r="AA95" s="16">
        <v>76</v>
      </c>
    </row>
    <row r="96" spans="1:27" ht="12.75" x14ac:dyDescent="0.2">
      <c r="E96" s="11"/>
    </row>
    <row r="97" spans="2:29" ht="12.75" x14ac:dyDescent="0.2">
      <c r="B97" t="s">
        <v>39</v>
      </c>
      <c r="C97">
        <v>-2.6638731477398564E-2</v>
      </c>
      <c r="E97" s="11"/>
      <c r="F97" t="s">
        <v>39</v>
      </c>
      <c r="G97">
        <v>0.14956315061711045</v>
      </c>
      <c r="J97" t="s">
        <v>39</v>
      </c>
      <c r="K97">
        <v>-0.53036500217404969</v>
      </c>
      <c r="N97" t="s">
        <v>39</v>
      </c>
      <c r="O97">
        <v>2.9252073491476314E-2</v>
      </c>
      <c r="R97" t="s">
        <v>39</v>
      </c>
      <c r="S97">
        <v>-0.33035433207719311</v>
      </c>
    </row>
    <row r="98" spans="2:29" ht="12.75" x14ac:dyDescent="0.2">
      <c r="E98" s="11"/>
    </row>
    <row r="99" spans="2:29" ht="13.5" thickBot="1" x14ac:dyDescent="0.25">
      <c r="B99" t="s">
        <v>41</v>
      </c>
      <c r="C99">
        <v>0.47</v>
      </c>
      <c r="E99" s="11"/>
      <c r="F99" t="s">
        <v>40</v>
      </c>
      <c r="G99">
        <v>1.07</v>
      </c>
      <c r="J99" t="s">
        <v>40</v>
      </c>
      <c r="K99">
        <v>1.38</v>
      </c>
      <c r="N99" t="s">
        <v>40</v>
      </c>
      <c r="O99">
        <v>0.43</v>
      </c>
      <c r="R99" t="s">
        <v>40</v>
      </c>
      <c r="S99">
        <v>0.94</v>
      </c>
    </row>
    <row r="100" spans="2:29" ht="12.75" x14ac:dyDescent="0.2">
      <c r="E100" s="11"/>
      <c r="Z100" s="37" t="s">
        <v>76</v>
      </c>
      <c r="AA100" s="17">
        <v>-0.1515281</v>
      </c>
      <c r="AB100" s="17"/>
    </row>
    <row r="101" spans="2:29" ht="13.5" thickBot="1" x14ac:dyDescent="0.25">
      <c r="E101" s="11"/>
      <c r="Z101" s="15"/>
      <c r="AA101" s="15"/>
      <c r="AB101" s="15"/>
    </row>
    <row r="102" spans="2:29" ht="13.5" thickBot="1" x14ac:dyDescent="0.25">
      <c r="E102" s="11"/>
      <c r="R102" s="17"/>
      <c r="S102" s="17"/>
      <c r="T102" s="17"/>
      <c r="Z102" s="16"/>
      <c r="AB102" s="16"/>
    </row>
    <row r="103" spans="2:29" ht="13.5" thickBot="1" x14ac:dyDescent="0.25">
      <c r="B103" s="17"/>
      <c r="C103" s="17"/>
      <c r="D103" s="17"/>
      <c r="E103" s="11"/>
      <c r="R103" s="15"/>
      <c r="S103" s="15"/>
      <c r="T103" s="15"/>
      <c r="Z103" s="17" t="s">
        <v>46</v>
      </c>
      <c r="AA103" s="16">
        <v>0.37417605342798682</v>
      </c>
      <c r="AB103" s="17"/>
    </row>
    <row r="104" spans="2:29" ht="13.5" thickBot="1" x14ac:dyDescent="0.25">
      <c r="B104" s="15" t="s">
        <v>42</v>
      </c>
      <c r="C104" s="16">
        <v>-0.32015980151854551</v>
      </c>
      <c r="D104" s="15"/>
      <c r="E104" s="11"/>
      <c r="F104" s="17" t="s">
        <v>42</v>
      </c>
      <c r="G104" s="16">
        <v>-9.0165426873298052E-2</v>
      </c>
      <c r="H104" s="17"/>
      <c r="J104" s="17" t="s">
        <v>43</v>
      </c>
      <c r="K104" s="16">
        <v>-2.3447364540905066E-3</v>
      </c>
      <c r="L104" s="17"/>
      <c r="N104" t="s">
        <v>42</v>
      </c>
      <c r="O104" s="16">
        <v>-0.1272300872405264</v>
      </c>
      <c r="P104" s="17"/>
      <c r="Q104" s="17"/>
      <c r="R104" s="16" t="s">
        <v>42</v>
      </c>
      <c r="S104" s="16">
        <v>-0.41149244210930386</v>
      </c>
      <c r="T104" s="16"/>
      <c r="Z104" s="15"/>
      <c r="AA104" s="15"/>
      <c r="AB104" s="15"/>
    </row>
    <row r="105" spans="2:29" ht="13.5" thickBot="1" x14ac:dyDescent="0.25">
      <c r="B105" s="16"/>
      <c r="D105" s="16"/>
      <c r="E105" s="11"/>
      <c r="F105" s="15"/>
      <c r="G105" s="15"/>
      <c r="H105" s="15"/>
      <c r="J105" s="15"/>
      <c r="K105" s="15"/>
      <c r="L105" s="15"/>
      <c r="O105" s="15"/>
      <c r="P105" s="15"/>
      <c r="Q105" s="15"/>
      <c r="Z105" s="16"/>
      <c r="AB105" s="16"/>
    </row>
    <row r="106" spans="2:29" ht="13.5" thickBot="1" x14ac:dyDescent="0.25">
      <c r="B106" t="s">
        <v>45</v>
      </c>
      <c r="C106" s="16">
        <v>-0.33268684098620205</v>
      </c>
      <c r="E106" s="11"/>
      <c r="F106" s="16" t="s">
        <v>45</v>
      </c>
      <c r="G106" s="16">
        <v>-3.8035469430519497E-2</v>
      </c>
      <c r="H106" s="16"/>
      <c r="J106" s="16" t="s">
        <v>45</v>
      </c>
      <c r="K106" s="16">
        <v>-1.4478102622215874E-2</v>
      </c>
      <c r="L106" s="16"/>
      <c r="N106" s="17" t="s">
        <v>45</v>
      </c>
      <c r="O106" s="16">
        <v>-0.18158937424980606</v>
      </c>
      <c r="P106" s="17"/>
      <c r="Q106" s="16"/>
      <c r="R106" s="17" t="s">
        <v>45</v>
      </c>
      <c r="S106" s="16">
        <v>-0.45074330378862021</v>
      </c>
      <c r="T106" s="17"/>
      <c r="Z106" t="s">
        <v>45</v>
      </c>
      <c r="AA106" s="16">
        <v>0.30222547749880041</v>
      </c>
    </row>
    <row r="107" spans="2:29" ht="12.75" x14ac:dyDescent="0.2">
      <c r="B107" s="17"/>
      <c r="C107" s="17"/>
      <c r="D107" s="17"/>
      <c r="E107" s="11"/>
      <c r="F107" s="17"/>
      <c r="G107" s="17"/>
      <c r="H107" s="17"/>
      <c r="J107" s="17"/>
      <c r="K107" s="17"/>
      <c r="L107" s="17"/>
      <c r="N107" s="15"/>
      <c r="O107" s="15"/>
      <c r="P107" s="15"/>
      <c r="R107" s="15"/>
      <c r="S107" s="15"/>
      <c r="T107" s="15"/>
    </row>
    <row r="108" spans="2:29" ht="13.5" thickBot="1" x14ac:dyDescent="0.25">
      <c r="B108" s="15"/>
      <c r="C108" s="15"/>
      <c r="D108" s="15"/>
      <c r="E108" s="11"/>
      <c r="F108" s="15"/>
      <c r="G108" s="15"/>
      <c r="H108" s="15"/>
      <c r="J108" s="15"/>
      <c r="K108" s="15"/>
      <c r="L108" s="15"/>
      <c r="N108" s="16"/>
      <c r="P108" s="16"/>
      <c r="R108" s="16"/>
      <c r="T108" s="16"/>
    </row>
    <row r="109" spans="2:29" ht="13.5" thickBot="1" x14ac:dyDescent="0.25">
      <c r="B109" s="16"/>
      <c r="D109" s="16"/>
      <c r="E109" s="11"/>
      <c r="F109" s="16"/>
      <c r="H109" s="16"/>
      <c r="J109" s="16"/>
      <c r="L109" s="16"/>
      <c r="AA109" s="17"/>
      <c r="AB109" s="17"/>
      <c r="AC109" s="17"/>
    </row>
    <row r="110" spans="2:29" ht="12.75" x14ac:dyDescent="0.2">
      <c r="E110" s="11"/>
      <c r="AA110" s="15"/>
      <c r="AB110" s="15"/>
      <c r="AC110" s="15"/>
    </row>
    <row r="111" spans="2:29" ht="13.5" thickBot="1" x14ac:dyDescent="0.25">
      <c r="E111" s="11"/>
      <c r="AA111" s="16"/>
      <c r="AC111" s="16"/>
    </row>
    <row r="112" spans="2:29" ht="12.75" x14ac:dyDescent="0.2">
      <c r="E112" s="11"/>
    </row>
    <row r="113" spans="5:5" ht="12.75" x14ac:dyDescent="0.2">
      <c r="E113" s="11"/>
    </row>
    <row r="114" spans="5:5" ht="12.75" x14ac:dyDescent="0.2">
      <c r="E114" s="11"/>
    </row>
    <row r="115" spans="5:5" ht="12.75" x14ac:dyDescent="0.2">
      <c r="E115" s="11"/>
    </row>
    <row r="116" spans="5:5" ht="12.75" x14ac:dyDescent="0.2">
      <c r="E116" s="11"/>
    </row>
    <row r="117" spans="5:5" ht="12.75" x14ac:dyDescent="0.2">
      <c r="E117" s="11"/>
    </row>
    <row r="118" spans="5:5" ht="12.75" x14ac:dyDescent="0.2">
      <c r="E118" s="11"/>
    </row>
    <row r="119" spans="5:5" ht="12.75" x14ac:dyDescent="0.2">
      <c r="E119" s="11"/>
    </row>
    <row r="120" spans="5:5" ht="12.75" x14ac:dyDescent="0.2">
      <c r="E120" s="11"/>
    </row>
    <row r="121" spans="5:5" ht="12.75" x14ac:dyDescent="0.2">
      <c r="E121" s="11"/>
    </row>
    <row r="122" spans="5:5" ht="12.75" x14ac:dyDescent="0.2">
      <c r="E122" s="11"/>
    </row>
    <row r="123" spans="5:5" ht="12.75" x14ac:dyDescent="0.2">
      <c r="E123" s="11"/>
    </row>
    <row r="124" spans="5:5" ht="12.75" x14ac:dyDescent="0.2">
      <c r="E124" s="11"/>
    </row>
    <row r="125" spans="5:5" ht="12.75" x14ac:dyDescent="0.2">
      <c r="E125" s="11"/>
    </row>
    <row r="126" spans="5:5" ht="12.75" x14ac:dyDescent="0.2">
      <c r="E126" s="11"/>
    </row>
    <row r="127" spans="5:5" ht="12.75" x14ac:dyDescent="0.2">
      <c r="E127" s="11"/>
    </row>
    <row r="128" spans="5:5" ht="12.75" x14ac:dyDescent="0.2">
      <c r="E128" s="11"/>
    </row>
    <row r="129" spans="5:5" ht="12.75" x14ac:dyDescent="0.2">
      <c r="E129" s="11"/>
    </row>
    <row r="130" spans="5:5" ht="12.75" x14ac:dyDescent="0.2">
      <c r="E130" s="11"/>
    </row>
    <row r="131" spans="5:5" ht="12.75" x14ac:dyDescent="0.2">
      <c r="E131" s="11"/>
    </row>
    <row r="132" spans="5:5" ht="12.75" x14ac:dyDescent="0.2">
      <c r="E132" s="11"/>
    </row>
    <row r="133" spans="5:5" ht="12.75" x14ac:dyDescent="0.2">
      <c r="E133" s="11"/>
    </row>
    <row r="134" spans="5:5" ht="12.75" x14ac:dyDescent="0.2">
      <c r="E134" s="11"/>
    </row>
    <row r="135" spans="5:5" ht="12.75" x14ac:dyDescent="0.2">
      <c r="E135" s="11"/>
    </row>
    <row r="136" spans="5:5" ht="12.75" x14ac:dyDescent="0.2">
      <c r="E136" s="11"/>
    </row>
    <row r="137" spans="5:5" ht="12.75" x14ac:dyDescent="0.2">
      <c r="E137" s="11"/>
    </row>
    <row r="138" spans="5:5" ht="12.75" x14ac:dyDescent="0.2">
      <c r="E138" s="11"/>
    </row>
    <row r="139" spans="5:5" ht="12.75" x14ac:dyDescent="0.2">
      <c r="E139" s="11"/>
    </row>
    <row r="140" spans="5:5" ht="12.75" x14ac:dyDescent="0.2">
      <c r="E140" s="11"/>
    </row>
    <row r="141" spans="5:5" ht="12.75" x14ac:dyDescent="0.2">
      <c r="E141" s="11"/>
    </row>
    <row r="142" spans="5:5" ht="12.75" x14ac:dyDescent="0.2">
      <c r="E142" s="11"/>
    </row>
    <row r="143" spans="5:5" ht="12.75" x14ac:dyDescent="0.2">
      <c r="E143" s="11"/>
    </row>
    <row r="144" spans="5:5" ht="12.75" x14ac:dyDescent="0.2">
      <c r="E144" s="11"/>
    </row>
    <row r="145" spans="5:5" ht="12.75" x14ac:dyDescent="0.2">
      <c r="E145" s="11"/>
    </row>
    <row r="146" spans="5:5" ht="12.75" x14ac:dyDescent="0.2">
      <c r="E146" s="11"/>
    </row>
    <row r="147" spans="5:5" ht="12.75" x14ac:dyDescent="0.2">
      <c r="E147" s="11"/>
    </row>
    <row r="148" spans="5:5" ht="12.75" x14ac:dyDescent="0.2">
      <c r="E148" s="11"/>
    </row>
    <row r="149" spans="5:5" ht="12.75" x14ac:dyDescent="0.2">
      <c r="E149" s="11"/>
    </row>
    <row r="150" spans="5:5" ht="12.75" x14ac:dyDescent="0.2">
      <c r="E150" s="11"/>
    </row>
    <row r="151" spans="5:5" ht="12.75" x14ac:dyDescent="0.2">
      <c r="E151" s="11"/>
    </row>
    <row r="152" spans="5:5" ht="12.75" x14ac:dyDescent="0.2">
      <c r="E152" s="11"/>
    </row>
    <row r="153" spans="5:5" ht="12.75" x14ac:dyDescent="0.2">
      <c r="E153" s="11"/>
    </row>
    <row r="154" spans="5:5" ht="12.75" x14ac:dyDescent="0.2">
      <c r="E154" s="11"/>
    </row>
    <row r="155" spans="5:5" ht="12.75" x14ac:dyDescent="0.2">
      <c r="E155" s="11"/>
    </row>
    <row r="156" spans="5:5" ht="12.75" x14ac:dyDescent="0.2">
      <c r="E156" s="11"/>
    </row>
    <row r="157" spans="5:5" ht="12.75" x14ac:dyDescent="0.2">
      <c r="E157" s="11"/>
    </row>
    <row r="158" spans="5:5" ht="12.75" x14ac:dyDescent="0.2">
      <c r="E158" s="11"/>
    </row>
    <row r="159" spans="5:5" ht="12.75" x14ac:dyDescent="0.2">
      <c r="E159" s="11"/>
    </row>
    <row r="160" spans="5:5" ht="12.75" x14ac:dyDescent="0.2">
      <c r="E160" s="11"/>
    </row>
    <row r="161" spans="5:5" ht="12.75" x14ac:dyDescent="0.2">
      <c r="E161" s="11"/>
    </row>
    <row r="162" spans="5:5" ht="12.75" x14ac:dyDescent="0.2">
      <c r="E162" s="11"/>
    </row>
    <row r="163" spans="5:5" ht="12.75" x14ac:dyDescent="0.2">
      <c r="E163" s="11"/>
    </row>
    <row r="164" spans="5:5" ht="12.75" x14ac:dyDescent="0.2">
      <c r="E164" s="11"/>
    </row>
    <row r="165" spans="5:5" ht="12.75" x14ac:dyDescent="0.2">
      <c r="E165" s="11"/>
    </row>
    <row r="166" spans="5:5" ht="12.75" x14ac:dyDescent="0.2">
      <c r="E166" s="11"/>
    </row>
    <row r="167" spans="5:5" ht="12.75" x14ac:dyDescent="0.2">
      <c r="E167" s="11"/>
    </row>
    <row r="168" spans="5:5" ht="12.75" x14ac:dyDescent="0.2">
      <c r="E168" s="11"/>
    </row>
    <row r="169" spans="5:5" ht="12.75" x14ac:dyDescent="0.2">
      <c r="E169" s="11"/>
    </row>
    <row r="170" spans="5:5" ht="12.75" x14ac:dyDescent="0.2">
      <c r="E170" s="11"/>
    </row>
    <row r="171" spans="5:5" ht="12.75" x14ac:dyDescent="0.2">
      <c r="E171" s="11"/>
    </row>
    <row r="172" spans="5:5" ht="12.75" x14ac:dyDescent="0.2">
      <c r="E172" s="11"/>
    </row>
    <row r="173" spans="5:5" ht="12.75" x14ac:dyDescent="0.2">
      <c r="E173" s="11"/>
    </row>
    <row r="174" spans="5:5" ht="12.75" x14ac:dyDescent="0.2">
      <c r="E174" s="11"/>
    </row>
    <row r="175" spans="5:5" ht="12.75" x14ac:dyDescent="0.2">
      <c r="E175" s="11"/>
    </row>
    <row r="176" spans="5:5" ht="12.75" x14ac:dyDescent="0.2">
      <c r="E176" s="11"/>
    </row>
    <row r="177" spans="5:5" ht="12.75" x14ac:dyDescent="0.2">
      <c r="E177" s="11"/>
    </row>
    <row r="178" spans="5:5" ht="12.75" x14ac:dyDescent="0.2">
      <c r="E178" s="11"/>
    </row>
    <row r="179" spans="5:5" ht="12.75" x14ac:dyDescent="0.2">
      <c r="E179" s="11"/>
    </row>
    <row r="180" spans="5:5" ht="12.75" x14ac:dyDescent="0.2">
      <c r="E180" s="11"/>
    </row>
    <row r="181" spans="5:5" ht="12.75" x14ac:dyDescent="0.2">
      <c r="E181" s="11"/>
    </row>
    <row r="182" spans="5:5" ht="12.75" x14ac:dyDescent="0.2">
      <c r="E182" s="11"/>
    </row>
    <row r="183" spans="5:5" ht="12.75" x14ac:dyDescent="0.2">
      <c r="E183" s="11"/>
    </row>
    <row r="184" spans="5:5" ht="12.75" x14ac:dyDescent="0.2">
      <c r="E184" s="11"/>
    </row>
    <row r="185" spans="5:5" ht="12.75" x14ac:dyDescent="0.2">
      <c r="E185" s="11"/>
    </row>
    <row r="186" spans="5:5" ht="12.75" x14ac:dyDescent="0.2">
      <c r="E186" s="11"/>
    </row>
    <row r="187" spans="5:5" ht="12.75" x14ac:dyDescent="0.2">
      <c r="E187" s="11"/>
    </row>
    <row r="188" spans="5:5" ht="12.75" x14ac:dyDescent="0.2">
      <c r="E188" s="11"/>
    </row>
    <row r="189" spans="5:5" ht="12.75" x14ac:dyDescent="0.2">
      <c r="E189" s="11"/>
    </row>
    <row r="190" spans="5:5" ht="12.75" x14ac:dyDescent="0.2">
      <c r="E190" s="11"/>
    </row>
    <row r="191" spans="5:5" ht="12.75" x14ac:dyDescent="0.2">
      <c r="E191" s="11"/>
    </row>
    <row r="192" spans="5:5" ht="12.75" x14ac:dyDescent="0.2">
      <c r="E192" s="11"/>
    </row>
    <row r="193" spans="5:5" ht="12.75" x14ac:dyDescent="0.2">
      <c r="E193" s="11"/>
    </row>
    <row r="194" spans="5:5" ht="12.75" x14ac:dyDescent="0.2">
      <c r="E194" s="11"/>
    </row>
    <row r="195" spans="5:5" ht="12.75" x14ac:dyDescent="0.2">
      <c r="E195" s="11"/>
    </row>
    <row r="196" spans="5:5" ht="12.75" x14ac:dyDescent="0.2">
      <c r="E196" s="11"/>
    </row>
    <row r="197" spans="5:5" ht="12.75" x14ac:dyDescent="0.2">
      <c r="E197" s="11"/>
    </row>
    <row r="198" spans="5:5" ht="12.75" x14ac:dyDescent="0.2">
      <c r="E198" s="11"/>
    </row>
    <row r="199" spans="5:5" ht="12.75" x14ac:dyDescent="0.2">
      <c r="E199" s="11"/>
    </row>
    <row r="200" spans="5:5" ht="12.75" x14ac:dyDescent="0.2">
      <c r="E200" s="11"/>
    </row>
    <row r="201" spans="5:5" ht="12.75" x14ac:dyDescent="0.2">
      <c r="E201" s="11"/>
    </row>
    <row r="202" spans="5:5" ht="12.75" x14ac:dyDescent="0.2">
      <c r="E202" s="11"/>
    </row>
    <row r="203" spans="5:5" ht="12.75" x14ac:dyDescent="0.2">
      <c r="E203" s="11"/>
    </row>
    <row r="204" spans="5:5" ht="12.75" x14ac:dyDescent="0.2">
      <c r="E204" s="11"/>
    </row>
    <row r="205" spans="5:5" ht="12.75" x14ac:dyDescent="0.2">
      <c r="E205" s="11"/>
    </row>
    <row r="206" spans="5:5" ht="12.75" x14ac:dyDescent="0.2">
      <c r="E206" s="11"/>
    </row>
    <row r="207" spans="5:5" ht="12.75" x14ac:dyDescent="0.2">
      <c r="E207" s="11"/>
    </row>
    <row r="208" spans="5:5" ht="12.75" x14ac:dyDescent="0.2">
      <c r="E208" s="11"/>
    </row>
    <row r="209" spans="5:5" ht="12.75" x14ac:dyDescent="0.2">
      <c r="E209" s="11"/>
    </row>
    <row r="210" spans="5:5" ht="12.75" x14ac:dyDescent="0.2">
      <c r="E210" s="11"/>
    </row>
    <row r="211" spans="5:5" ht="12.75" x14ac:dyDescent="0.2">
      <c r="E211" s="11"/>
    </row>
    <row r="212" spans="5:5" ht="12.75" x14ac:dyDescent="0.2">
      <c r="E212" s="11"/>
    </row>
    <row r="213" spans="5:5" ht="12.75" x14ac:dyDescent="0.2">
      <c r="E213" s="11"/>
    </row>
    <row r="214" spans="5:5" ht="12.75" x14ac:dyDescent="0.2">
      <c r="E214" s="11"/>
    </row>
    <row r="215" spans="5:5" ht="12.75" x14ac:dyDescent="0.2">
      <c r="E215" s="11"/>
    </row>
    <row r="216" spans="5:5" ht="12.75" x14ac:dyDescent="0.2">
      <c r="E216" s="11"/>
    </row>
    <row r="217" spans="5:5" ht="12.75" x14ac:dyDescent="0.2">
      <c r="E217" s="11"/>
    </row>
    <row r="218" spans="5:5" ht="12.75" x14ac:dyDescent="0.2">
      <c r="E218" s="11"/>
    </row>
    <row r="219" spans="5:5" ht="12.75" x14ac:dyDescent="0.2">
      <c r="E219" s="11"/>
    </row>
    <row r="220" spans="5:5" ht="12.75" x14ac:dyDescent="0.2">
      <c r="E220" s="11"/>
    </row>
    <row r="221" spans="5:5" ht="12.75" x14ac:dyDescent="0.2">
      <c r="E221" s="11"/>
    </row>
    <row r="222" spans="5:5" ht="12.75" x14ac:dyDescent="0.2">
      <c r="E222" s="11"/>
    </row>
    <row r="223" spans="5:5" ht="12.75" x14ac:dyDescent="0.2">
      <c r="E223" s="11"/>
    </row>
    <row r="224" spans="5:5" ht="12.75" x14ac:dyDescent="0.2">
      <c r="E224" s="11"/>
    </row>
    <row r="225" spans="5:5" ht="12.75" x14ac:dyDescent="0.2">
      <c r="E225" s="11"/>
    </row>
    <row r="226" spans="5:5" ht="12.75" x14ac:dyDescent="0.2">
      <c r="E226" s="11"/>
    </row>
    <row r="227" spans="5:5" ht="12.75" x14ac:dyDescent="0.2">
      <c r="E227" s="11"/>
    </row>
    <row r="228" spans="5:5" ht="12.75" x14ac:dyDescent="0.2">
      <c r="E228" s="11"/>
    </row>
    <row r="229" spans="5:5" ht="12.75" x14ac:dyDescent="0.2">
      <c r="E229" s="11"/>
    </row>
    <row r="230" spans="5:5" ht="12.75" x14ac:dyDescent="0.2">
      <c r="E230" s="11"/>
    </row>
    <row r="231" spans="5:5" ht="12.75" x14ac:dyDescent="0.2">
      <c r="E231" s="11"/>
    </row>
    <row r="232" spans="5:5" ht="12.75" x14ac:dyDescent="0.2">
      <c r="E232" s="11"/>
    </row>
    <row r="233" spans="5:5" ht="12.75" x14ac:dyDescent="0.2">
      <c r="E233" s="11"/>
    </row>
    <row r="234" spans="5:5" ht="12.75" x14ac:dyDescent="0.2">
      <c r="E234" s="11"/>
    </row>
    <row r="235" spans="5:5" ht="12.75" x14ac:dyDescent="0.2">
      <c r="E235" s="11"/>
    </row>
    <row r="236" spans="5:5" ht="12.75" x14ac:dyDescent="0.2">
      <c r="E236" s="11"/>
    </row>
    <row r="237" spans="5:5" ht="12.75" x14ac:dyDescent="0.2">
      <c r="E237" s="11"/>
    </row>
    <row r="238" spans="5:5" ht="12.75" x14ac:dyDescent="0.2">
      <c r="E238" s="11"/>
    </row>
    <row r="239" spans="5:5" ht="12.75" x14ac:dyDescent="0.2">
      <c r="E239" s="11"/>
    </row>
    <row r="240" spans="5:5" ht="12.75" x14ac:dyDescent="0.2">
      <c r="E240" s="11"/>
    </row>
    <row r="241" spans="5:5" ht="12.75" x14ac:dyDescent="0.2">
      <c r="E241" s="11"/>
    </row>
    <row r="242" spans="5:5" ht="12.75" x14ac:dyDescent="0.2">
      <c r="E242" s="11"/>
    </row>
    <row r="243" spans="5:5" ht="12.75" x14ac:dyDescent="0.2">
      <c r="E243" s="11"/>
    </row>
    <row r="244" spans="5:5" ht="12.75" x14ac:dyDescent="0.2">
      <c r="E244" s="11"/>
    </row>
    <row r="245" spans="5:5" ht="12.75" x14ac:dyDescent="0.2">
      <c r="E245" s="11"/>
    </row>
    <row r="246" spans="5:5" ht="12.75" x14ac:dyDescent="0.2">
      <c r="E246" s="11"/>
    </row>
    <row r="247" spans="5:5" ht="12.75" x14ac:dyDescent="0.2">
      <c r="E247" s="11"/>
    </row>
    <row r="248" spans="5:5" ht="12.75" x14ac:dyDescent="0.2">
      <c r="E248" s="11"/>
    </row>
    <row r="249" spans="5:5" ht="12.75" x14ac:dyDescent="0.2">
      <c r="E249" s="11"/>
    </row>
    <row r="250" spans="5:5" ht="12.75" x14ac:dyDescent="0.2">
      <c r="E250" s="11"/>
    </row>
    <row r="251" spans="5:5" ht="12.75" x14ac:dyDescent="0.2">
      <c r="E251" s="11"/>
    </row>
    <row r="252" spans="5:5" ht="12.75" x14ac:dyDescent="0.2">
      <c r="E252" s="11"/>
    </row>
    <row r="253" spans="5:5" ht="12.75" x14ac:dyDescent="0.2">
      <c r="E253" s="11"/>
    </row>
    <row r="254" spans="5:5" ht="12.75" x14ac:dyDescent="0.2">
      <c r="E254" s="11"/>
    </row>
    <row r="255" spans="5:5" ht="12.75" x14ac:dyDescent="0.2">
      <c r="E255" s="11"/>
    </row>
    <row r="256" spans="5:5" ht="12.75" x14ac:dyDescent="0.2">
      <c r="E256" s="11"/>
    </row>
    <row r="257" spans="5:5" ht="12.75" x14ac:dyDescent="0.2">
      <c r="E257" s="11"/>
    </row>
    <row r="258" spans="5:5" ht="12.75" x14ac:dyDescent="0.2">
      <c r="E258" s="11"/>
    </row>
    <row r="259" spans="5:5" ht="12.75" x14ac:dyDescent="0.2">
      <c r="E259" s="11"/>
    </row>
    <row r="260" spans="5:5" ht="12.75" x14ac:dyDescent="0.2">
      <c r="E260" s="11"/>
    </row>
    <row r="261" spans="5:5" ht="12.75" x14ac:dyDescent="0.2">
      <c r="E261" s="11"/>
    </row>
    <row r="262" spans="5:5" ht="12.75" x14ac:dyDescent="0.2">
      <c r="E262" s="11"/>
    </row>
    <row r="263" spans="5:5" ht="12.75" x14ac:dyDescent="0.2">
      <c r="E263" s="11"/>
    </row>
    <row r="264" spans="5:5" ht="12.75" x14ac:dyDescent="0.2">
      <c r="E264" s="11"/>
    </row>
    <row r="265" spans="5:5" ht="12.75" x14ac:dyDescent="0.2">
      <c r="E265" s="11"/>
    </row>
    <row r="266" spans="5:5" ht="12.75" x14ac:dyDescent="0.2">
      <c r="E266" s="11"/>
    </row>
    <row r="267" spans="5:5" ht="12.75" x14ac:dyDescent="0.2">
      <c r="E267" s="11"/>
    </row>
    <row r="268" spans="5:5" ht="12.75" x14ac:dyDescent="0.2">
      <c r="E268" s="11"/>
    </row>
    <row r="269" spans="5:5" ht="12.75" x14ac:dyDescent="0.2">
      <c r="E269" s="11"/>
    </row>
    <row r="270" spans="5:5" ht="12.75" x14ac:dyDescent="0.2">
      <c r="E270" s="11"/>
    </row>
    <row r="271" spans="5:5" ht="12.75" x14ac:dyDescent="0.2">
      <c r="E271" s="11"/>
    </row>
    <row r="272" spans="5:5" ht="12.75" x14ac:dyDescent="0.2">
      <c r="E272" s="11"/>
    </row>
    <row r="273" spans="5:5" ht="12.75" x14ac:dyDescent="0.2">
      <c r="E273" s="11"/>
    </row>
    <row r="274" spans="5:5" ht="12.75" x14ac:dyDescent="0.2">
      <c r="E274" s="11"/>
    </row>
    <row r="275" spans="5:5" ht="12.75" x14ac:dyDescent="0.2">
      <c r="E275" s="11"/>
    </row>
    <row r="276" spans="5:5" ht="12.75" x14ac:dyDescent="0.2">
      <c r="E276" s="11"/>
    </row>
    <row r="277" spans="5:5" ht="12.75" x14ac:dyDescent="0.2">
      <c r="E277" s="11"/>
    </row>
    <row r="278" spans="5:5" ht="12.75" x14ac:dyDescent="0.2">
      <c r="E278" s="11"/>
    </row>
    <row r="279" spans="5:5" ht="12.75" x14ac:dyDescent="0.2">
      <c r="E279" s="11"/>
    </row>
    <row r="280" spans="5:5" ht="12.75" x14ac:dyDescent="0.2">
      <c r="E280" s="11"/>
    </row>
    <row r="281" spans="5:5" ht="12.75" x14ac:dyDescent="0.2">
      <c r="E281" s="11"/>
    </row>
    <row r="282" spans="5:5" ht="12.75" x14ac:dyDescent="0.2">
      <c r="E282" s="11"/>
    </row>
    <row r="283" spans="5:5" ht="12.75" x14ac:dyDescent="0.2">
      <c r="E283" s="11"/>
    </row>
    <row r="284" spans="5:5" ht="12.75" x14ac:dyDescent="0.2">
      <c r="E284" s="11"/>
    </row>
    <row r="285" spans="5:5" ht="12.75" x14ac:dyDescent="0.2">
      <c r="E285" s="11"/>
    </row>
    <row r="286" spans="5:5" ht="12.75" x14ac:dyDescent="0.2">
      <c r="E286" s="11"/>
    </row>
    <row r="287" spans="5:5" ht="12.75" x14ac:dyDescent="0.2">
      <c r="E287" s="11"/>
    </row>
    <row r="288" spans="5:5" ht="12.75" x14ac:dyDescent="0.2">
      <c r="E288" s="11"/>
    </row>
    <row r="289" spans="5:5" ht="12.75" x14ac:dyDescent="0.2">
      <c r="E289" s="11"/>
    </row>
    <row r="290" spans="5:5" ht="12.75" x14ac:dyDescent="0.2">
      <c r="E290" s="11"/>
    </row>
    <row r="291" spans="5:5" ht="12.75" x14ac:dyDescent="0.2">
      <c r="E291" s="11"/>
    </row>
    <row r="292" spans="5:5" ht="12.75" x14ac:dyDescent="0.2">
      <c r="E292" s="11"/>
    </row>
    <row r="293" spans="5:5" ht="12.75" x14ac:dyDescent="0.2">
      <c r="E293" s="11"/>
    </row>
    <row r="294" spans="5:5" ht="12.75" x14ac:dyDescent="0.2">
      <c r="E294" s="11"/>
    </row>
    <row r="295" spans="5:5" ht="12.75" x14ac:dyDescent="0.2">
      <c r="E295" s="11"/>
    </row>
    <row r="296" spans="5:5" ht="12.75" x14ac:dyDescent="0.2">
      <c r="E296" s="11"/>
    </row>
    <row r="297" spans="5:5" ht="12.75" x14ac:dyDescent="0.2">
      <c r="E297" s="11"/>
    </row>
    <row r="298" spans="5:5" ht="12.75" x14ac:dyDescent="0.2">
      <c r="E298" s="11"/>
    </row>
    <row r="299" spans="5:5" ht="12.75" x14ac:dyDescent="0.2">
      <c r="E299" s="11"/>
    </row>
    <row r="300" spans="5:5" ht="12.75" x14ac:dyDescent="0.2">
      <c r="E300" s="11"/>
    </row>
    <row r="301" spans="5:5" ht="12.75" x14ac:dyDescent="0.2">
      <c r="E301" s="11"/>
    </row>
    <row r="302" spans="5:5" ht="12.75" x14ac:dyDescent="0.2">
      <c r="E302" s="11"/>
    </row>
    <row r="303" spans="5:5" ht="12.75" x14ac:dyDescent="0.2">
      <c r="E303" s="11"/>
    </row>
    <row r="304" spans="5:5" ht="12.75" x14ac:dyDescent="0.2">
      <c r="E304" s="11"/>
    </row>
    <row r="305" spans="5:5" ht="12.75" x14ac:dyDescent="0.2">
      <c r="E305" s="11"/>
    </row>
    <row r="306" spans="5:5" ht="12.75" x14ac:dyDescent="0.2">
      <c r="E306" s="11"/>
    </row>
    <row r="307" spans="5:5" ht="12.75" x14ac:dyDescent="0.2">
      <c r="E307" s="11"/>
    </row>
    <row r="308" spans="5:5" ht="12.75" x14ac:dyDescent="0.2">
      <c r="E308" s="11"/>
    </row>
    <row r="309" spans="5:5" ht="12.75" x14ac:dyDescent="0.2">
      <c r="E309" s="11"/>
    </row>
    <row r="310" spans="5:5" ht="12.75" x14ac:dyDescent="0.2">
      <c r="E310" s="11"/>
    </row>
    <row r="311" spans="5:5" ht="12.75" x14ac:dyDescent="0.2">
      <c r="E311" s="11"/>
    </row>
    <row r="312" spans="5:5" ht="12.75" x14ac:dyDescent="0.2">
      <c r="E312" s="11"/>
    </row>
    <row r="313" spans="5:5" ht="12.75" x14ac:dyDescent="0.2">
      <c r="E313" s="11"/>
    </row>
    <row r="314" spans="5:5" ht="12.75" x14ac:dyDescent="0.2">
      <c r="E314" s="11"/>
    </row>
    <row r="315" spans="5:5" ht="12.75" x14ac:dyDescent="0.2">
      <c r="E315" s="11"/>
    </row>
    <row r="316" spans="5:5" ht="12.75" x14ac:dyDescent="0.2">
      <c r="E316" s="11"/>
    </row>
    <row r="317" spans="5:5" ht="12.75" x14ac:dyDescent="0.2">
      <c r="E317" s="11"/>
    </row>
    <row r="318" spans="5:5" ht="12.75" x14ac:dyDescent="0.2">
      <c r="E318" s="11"/>
    </row>
    <row r="319" spans="5:5" ht="12.75" x14ac:dyDescent="0.2">
      <c r="E319" s="11"/>
    </row>
    <row r="320" spans="5:5" ht="12.75" x14ac:dyDescent="0.2">
      <c r="E320" s="11"/>
    </row>
    <row r="321" spans="5:5" ht="12.75" x14ac:dyDescent="0.2">
      <c r="E321" s="11"/>
    </row>
    <row r="322" spans="5:5" ht="12.75" x14ac:dyDescent="0.2">
      <c r="E322" s="11"/>
    </row>
    <row r="323" spans="5:5" ht="12.75" x14ac:dyDescent="0.2">
      <c r="E323" s="11"/>
    </row>
    <row r="324" spans="5:5" ht="12.75" x14ac:dyDescent="0.2">
      <c r="E324" s="11"/>
    </row>
    <row r="325" spans="5:5" ht="12.75" x14ac:dyDescent="0.2">
      <c r="E325" s="11"/>
    </row>
    <row r="326" spans="5:5" ht="12.75" x14ac:dyDescent="0.2">
      <c r="E326" s="11"/>
    </row>
    <row r="327" spans="5:5" ht="12.75" x14ac:dyDescent="0.2">
      <c r="E327" s="11"/>
    </row>
    <row r="328" spans="5:5" ht="12.75" x14ac:dyDescent="0.2">
      <c r="E328" s="11"/>
    </row>
    <row r="329" spans="5:5" ht="12.75" x14ac:dyDescent="0.2">
      <c r="E329" s="11"/>
    </row>
    <row r="330" spans="5:5" ht="12.75" x14ac:dyDescent="0.2">
      <c r="E330" s="11"/>
    </row>
    <row r="331" spans="5:5" ht="12.75" x14ac:dyDescent="0.2">
      <c r="E331" s="11"/>
    </row>
    <row r="332" spans="5:5" ht="12.75" x14ac:dyDescent="0.2">
      <c r="E332" s="11"/>
    </row>
    <row r="333" spans="5:5" ht="12.75" x14ac:dyDescent="0.2">
      <c r="E333" s="11"/>
    </row>
    <row r="334" spans="5:5" ht="12.75" x14ac:dyDescent="0.2">
      <c r="E334" s="11"/>
    </row>
    <row r="335" spans="5:5" ht="12.75" x14ac:dyDescent="0.2">
      <c r="E335" s="11"/>
    </row>
    <row r="336" spans="5:5" ht="12.75" x14ac:dyDescent="0.2">
      <c r="E336" s="11"/>
    </row>
    <row r="337" spans="5:5" ht="12.75" x14ac:dyDescent="0.2">
      <c r="E337" s="11"/>
    </row>
    <row r="338" spans="5:5" ht="12.75" x14ac:dyDescent="0.2">
      <c r="E338" s="11"/>
    </row>
    <row r="339" spans="5:5" ht="12.75" x14ac:dyDescent="0.2">
      <c r="E339" s="11"/>
    </row>
    <row r="340" spans="5:5" ht="12.75" x14ac:dyDescent="0.2">
      <c r="E340" s="11"/>
    </row>
    <row r="341" spans="5:5" ht="12.75" x14ac:dyDescent="0.2">
      <c r="E341" s="11"/>
    </row>
    <row r="342" spans="5:5" ht="12.75" x14ac:dyDescent="0.2">
      <c r="E342" s="11"/>
    </row>
    <row r="343" spans="5:5" ht="12.75" x14ac:dyDescent="0.2">
      <c r="E343" s="11"/>
    </row>
    <row r="344" spans="5:5" ht="12.75" x14ac:dyDescent="0.2">
      <c r="E344" s="11"/>
    </row>
    <row r="345" spans="5:5" ht="12.75" x14ac:dyDescent="0.2">
      <c r="E345" s="11"/>
    </row>
    <row r="346" spans="5:5" ht="12.75" x14ac:dyDescent="0.2">
      <c r="E346" s="11"/>
    </row>
    <row r="347" spans="5:5" ht="12.75" x14ac:dyDescent="0.2">
      <c r="E347" s="11"/>
    </row>
    <row r="348" spans="5:5" ht="12.75" x14ac:dyDescent="0.2">
      <c r="E348" s="11"/>
    </row>
    <row r="349" spans="5:5" ht="12.75" x14ac:dyDescent="0.2">
      <c r="E349" s="11"/>
    </row>
    <row r="350" spans="5:5" ht="12.75" x14ac:dyDescent="0.2">
      <c r="E350" s="11"/>
    </row>
    <row r="351" spans="5:5" ht="12.75" x14ac:dyDescent="0.2">
      <c r="E351" s="11"/>
    </row>
    <row r="352" spans="5:5" ht="12.75" x14ac:dyDescent="0.2">
      <c r="E352" s="11"/>
    </row>
    <row r="353" spans="5:5" ht="12.75" x14ac:dyDescent="0.2">
      <c r="E353" s="11"/>
    </row>
    <row r="354" spans="5:5" ht="12.75" x14ac:dyDescent="0.2">
      <c r="E354" s="11"/>
    </row>
    <row r="355" spans="5:5" ht="12.75" x14ac:dyDescent="0.2">
      <c r="E355" s="11"/>
    </row>
    <row r="356" spans="5:5" ht="12.75" x14ac:dyDescent="0.2">
      <c r="E356" s="11"/>
    </row>
    <row r="357" spans="5:5" ht="12.75" x14ac:dyDescent="0.2">
      <c r="E357" s="11"/>
    </row>
    <row r="358" spans="5:5" ht="12.75" x14ac:dyDescent="0.2">
      <c r="E358" s="11"/>
    </row>
    <row r="359" spans="5:5" ht="12.75" x14ac:dyDescent="0.2">
      <c r="E359" s="11"/>
    </row>
    <row r="360" spans="5:5" ht="12.75" x14ac:dyDescent="0.2">
      <c r="E360" s="11"/>
    </row>
    <row r="361" spans="5:5" ht="12.75" x14ac:dyDescent="0.2">
      <c r="E361" s="11"/>
    </row>
    <row r="362" spans="5:5" ht="12.75" x14ac:dyDescent="0.2">
      <c r="E362" s="11"/>
    </row>
    <row r="363" spans="5:5" ht="12.75" x14ac:dyDescent="0.2">
      <c r="E363" s="11"/>
    </row>
    <row r="364" spans="5:5" ht="12.75" x14ac:dyDescent="0.2">
      <c r="E364" s="11"/>
    </row>
    <row r="365" spans="5:5" ht="12.75" x14ac:dyDescent="0.2">
      <c r="E365" s="11"/>
    </row>
    <row r="366" spans="5:5" ht="12.75" x14ac:dyDescent="0.2">
      <c r="E366" s="11"/>
    </row>
    <row r="367" spans="5:5" ht="12.75" x14ac:dyDescent="0.2">
      <c r="E367" s="11"/>
    </row>
    <row r="368" spans="5:5" ht="12.75" x14ac:dyDescent="0.2">
      <c r="E368" s="11"/>
    </row>
    <row r="369" spans="5:5" ht="12.75" x14ac:dyDescent="0.2">
      <c r="E369" s="11"/>
    </row>
    <row r="370" spans="5:5" ht="12.75" x14ac:dyDescent="0.2">
      <c r="E370" s="11"/>
    </row>
    <row r="371" spans="5:5" ht="12.75" x14ac:dyDescent="0.2">
      <c r="E371" s="11"/>
    </row>
    <row r="372" spans="5:5" ht="12.75" x14ac:dyDescent="0.2">
      <c r="E372" s="11"/>
    </row>
    <row r="373" spans="5:5" ht="12.75" x14ac:dyDescent="0.2">
      <c r="E373" s="11"/>
    </row>
    <row r="374" spans="5:5" ht="12.75" x14ac:dyDescent="0.2">
      <c r="E374" s="11"/>
    </row>
    <row r="375" spans="5:5" ht="12.75" x14ac:dyDescent="0.2">
      <c r="E375" s="11"/>
    </row>
    <row r="376" spans="5:5" ht="12.75" x14ac:dyDescent="0.2">
      <c r="E376" s="11"/>
    </row>
    <row r="377" spans="5:5" ht="12.75" x14ac:dyDescent="0.2">
      <c r="E377" s="11"/>
    </row>
    <row r="378" spans="5:5" ht="12.75" x14ac:dyDescent="0.2">
      <c r="E378" s="11"/>
    </row>
    <row r="379" spans="5:5" ht="12.75" x14ac:dyDescent="0.2">
      <c r="E379" s="11"/>
    </row>
    <row r="380" spans="5:5" ht="12.75" x14ac:dyDescent="0.2">
      <c r="E380" s="11"/>
    </row>
    <row r="381" spans="5:5" ht="12.75" x14ac:dyDescent="0.2">
      <c r="E381" s="11"/>
    </row>
    <row r="382" spans="5:5" ht="12.75" x14ac:dyDescent="0.2">
      <c r="E382" s="11"/>
    </row>
    <row r="383" spans="5:5" ht="12.75" x14ac:dyDescent="0.2">
      <c r="E383" s="11"/>
    </row>
    <row r="384" spans="5:5" ht="12.75" x14ac:dyDescent="0.2">
      <c r="E384" s="11"/>
    </row>
    <row r="385" spans="5:5" ht="12.75" x14ac:dyDescent="0.2">
      <c r="E385" s="11"/>
    </row>
    <row r="386" spans="5:5" ht="12.75" x14ac:dyDescent="0.2">
      <c r="E386" s="11"/>
    </row>
    <row r="387" spans="5:5" ht="12.75" x14ac:dyDescent="0.2">
      <c r="E387" s="11"/>
    </row>
    <row r="388" spans="5:5" ht="12.75" x14ac:dyDescent="0.2">
      <c r="E388" s="11"/>
    </row>
    <row r="389" spans="5:5" ht="12.75" x14ac:dyDescent="0.2">
      <c r="E389" s="11"/>
    </row>
    <row r="390" spans="5:5" ht="12.75" x14ac:dyDescent="0.2">
      <c r="E390" s="11"/>
    </row>
    <row r="391" spans="5:5" ht="12.75" x14ac:dyDescent="0.2">
      <c r="E391" s="11"/>
    </row>
    <row r="392" spans="5:5" ht="12.75" x14ac:dyDescent="0.2">
      <c r="E392" s="11"/>
    </row>
    <row r="393" spans="5:5" ht="12.75" x14ac:dyDescent="0.2">
      <c r="E393" s="11"/>
    </row>
    <row r="394" spans="5:5" ht="12.75" x14ac:dyDescent="0.2">
      <c r="E394" s="11"/>
    </row>
    <row r="395" spans="5:5" ht="12.75" x14ac:dyDescent="0.2">
      <c r="E395" s="11"/>
    </row>
    <row r="396" spans="5:5" ht="12.75" x14ac:dyDescent="0.2">
      <c r="E396" s="11"/>
    </row>
    <row r="397" spans="5:5" ht="12.75" x14ac:dyDescent="0.2">
      <c r="E397" s="11"/>
    </row>
    <row r="398" spans="5:5" ht="12.75" x14ac:dyDescent="0.2">
      <c r="E398" s="11"/>
    </row>
    <row r="399" spans="5:5" ht="12.75" x14ac:dyDescent="0.2">
      <c r="E399" s="11"/>
    </row>
    <row r="400" spans="5:5" ht="12.75" x14ac:dyDescent="0.2">
      <c r="E400" s="11"/>
    </row>
    <row r="401" spans="5:5" ht="12.75" x14ac:dyDescent="0.2">
      <c r="E401" s="11"/>
    </row>
    <row r="402" spans="5:5" ht="12.75" x14ac:dyDescent="0.2">
      <c r="E402" s="11"/>
    </row>
    <row r="403" spans="5:5" ht="12.75" x14ac:dyDescent="0.2">
      <c r="E403" s="11"/>
    </row>
    <row r="404" spans="5:5" ht="12.75" x14ac:dyDescent="0.2">
      <c r="E404" s="11"/>
    </row>
    <row r="405" spans="5:5" ht="12.75" x14ac:dyDescent="0.2">
      <c r="E405" s="11"/>
    </row>
    <row r="406" spans="5:5" ht="12.75" x14ac:dyDescent="0.2">
      <c r="E406" s="11"/>
    </row>
    <row r="407" spans="5:5" ht="12.75" x14ac:dyDescent="0.2">
      <c r="E407" s="11"/>
    </row>
    <row r="408" spans="5:5" ht="12.75" x14ac:dyDescent="0.2">
      <c r="E408" s="11"/>
    </row>
    <row r="409" spans="5:5" ht="12.75" x14ac:dyDescent="0.2">
      <c r="E409" s="11"/>
    </row>
    <row r="410" spans="5:5" ht="12.75" x14ac:dyDescent="0.2">
      <c r="E410" s="11"/>
    </row>
    <row r="411" spans="5:5" ht="12.75" x14ac:dyDescent="0.2">
      <c r="E411" s="11"/>
    </row>
    <row r="412" spans="5:5" ht="12.75" x14ac:dyDescent="0.2">
      <c r="E412" s="11"/>
    </row>
    <row r="413" spans="5:5" ht="12.75" x14ac:dyDescent="0.2">
      <c r="E413" s="11"/>
    </row>
    <row r="414" spans="5:5" ht="12.75" x14ac:dyDescent="0.2">
      <c r="E414" s="11"/>
    </row>
    <row r="415" spans="5:5" ht="12.75" x14ac:dyDescent="0.2">
      <c r="E415" s="11"/>
    </row>
    <row r="416" spans="5:5" ht="12.75" x14ac:dyDescent="0.2">
      <c r="E416" s="11"/>
    </row>
    <row r="417" spans="5:5" ht="12.75" x14ac:dyDescent="0.2">
      <c r="E417" s="11"/>
    </row>
    <row r="418" spans="5:5" ht="12.75" x14ac:dyDescent="0.2">
      <c r="E418" s="11"/>
    </row>
    <row r="419" spans="5:5" ht="12.75" x14ac:dyDescent="0.2">
      <c r="E419" s="11"/>
    </row>
    <row r="420" spans="5:5" ht="12.75" x14ac:dyDescent="0.2">
      <c r="E420" s="11"/>
    </row>
    <row r="421" spans="5:5" ht="12.75" x14ac:dyDescent="0.2">
      <c r="E421" s="11"/>
    </row>
    <row r="422" spans="5:5" ht="12.75" x14ac:dyDescent="0.2">
      <c r="E422" s="11"/>
    </row>
    <row r="423" spans="5:5" ht="12.75" x14ac:dyDescent="0.2">
      <c r="E423" s="11"/>
    </row>
    <row r="424" spans="5:5" ht="12.75" x14ac:dyDescent="0.2">
      <c r="E424" s="11"/>
    </row>
    <row r="425" spans="5:5" ht="12.75" x14ac:dyDescent="0.2">
      <c r="E425" s="11"/>
    </row>
    <row r="426" spans="5:5" ht="12.75" x14ac:dyDescent="0.2">
      <c r="E426" s="11"/>
    </row>
    <row r="427" spans="5:5" ht="12.75" x14ac:dyDescent="0.2">
      <c r="E427" s="11"/>
    </row>
    <row r="428" spans="5:5" ht="12.75" x14ac:dyDescent="0.2">
      <c r="E428" s="11"/>
    </row>
    <row r="429" spans="5:5" ht="12.75" x14ac:dyDescent="0.2">
      <c r="E429" s="11"/>
    </row>
    <row r="430" spans="5:5" ht="12.75" x14ac:dyDescent="0.2">
      <c r="E430" s="11"/>
    </row>
    <row r="431" spans="5:5" ht="12.75" x14ac:dyDescent="0.2">
      <c r="E431" s="11"/>
    </row>
    <row r="432" spans="5:5" ht="12.75" x14ac:dyDescent="0.2">
      <c r="E432" s="11"/>
    </row>
    <row r="433" spans="5:5" ht="12.75" x14ac:dyDescent="0.2">
      <c r="E433" s="11"/>
    </row>
    <row r="434" spans="5:5" ht="12.75" x14ac:dyDescent="0.2">
      <c r="E434" s="11"/>
    </row>
    <row r="435" spans="5:5" ht="12.75" x14ac:dyDescent="0.2">
      <c r="E435" s="11"/>
    </row>
    <row r="436" spans="5:5" ht="12.75" x14ac:dyDescent="0.2">
      <c r="E436" s="11"/>
    </row>
    <row r="437" spans="5:5" ht="12.75" x14ac:dyDescent="0.2">
      <c r="E437" s="11"/>
    </row>
    <row r="438" spans="5:5" ht="12.75" x14ac:dyDescent="0.2">
      <c r="E438" s="11"/>
    </row>
    <row r="439" spans="5:5" ht="12.75" x14ac:dyDescent="0.2">
      <c r="E439" s="11"/>
    </row>
    <row r="440" spans="5:5" ht="12.75" x14ac:dyDescent="0.2">
      <c r="E440" s="11"/>
    </row>
    <row r="441" spans="5:5" ht="12.75" x14ac:dyDescent="0.2">
      <c r="E441" s="11"/>
    </row>
    <row r="442" spans="5:5" ht="12.75" x14ac:dyDescent="0.2">
      <c r="E442" s="11"/>
    </row>
    <row r="443" spans="5:5" ht="12.75" x14ac:dyDescent="0.2">
      <c r="E443" s="11"/>
    </row>
    <row r="444" spans="5:5" ht="12.75" x14ac:dyDescent="0.2">
      <c r="E444" s="11"/>
    </row>
    <row r="445" spans="5:5" ht="12.75" x14ac:dyDescent="0.2">
      <c r="E445" s="11"/>
    </row>
    <row r="446" spans="5:5" ht="12.75" x14ac:dyDescent="0.2">
      <c r="E446" s="11"/>
    </row>
    <row r="447" spans="5:5" ht="12.75" x14ac:dyDescent="0.2">
      <c r="E447" s="11"/>
    </row>
    <row r="448" spans="5:5" ht="12.75" x14ac:dyDescent="0.2">
      <c r="E448" s="11"/>
    </row>
    <row r="449" spans="5:5" ht="12.75" x14ac:dyDescent="0.2">
      <c r="E449" s="11"/>
    </row>
    <row r="450" spans="5:5" ht="12.75" x14ac:dyDescent="0.2">
      <c r="E450" s="11"/>
    </row>
    <row r="451" spans="5:5" ht="12.75" x14ac:dyDescent="0.2">
      <c r="E451" s="11"/>
    </row>
    <row r="452" spans="5:5" ht="12.75" x14ac:dyDescent="0.2">
      <c r="E452" s="11"/>
    </row>
    <row r="453" spans="5:5" ht="12.75" x14ac:dyDescent="0.2">
      <c r="E453" s="11"/>
    </row>
    <row r="454" spans="5:5" ht="12.75" x14ac:dyDescent="0.2">
      <c r="E454" s="11"/>
    </row>
    <row r="455" spans="5:5" ht="12.75" x14ac:dyDescent="0.2">
      <c r="E455" s="11"/>
    </row>
    <row r="456" spans="5:5" ht="12.75" x14ac:dyDescent="0.2">
      <c r="E456" s="11"/>
    </row>
    <row r="457" spans="5:5" ht="12.75" x14ac:dyDescent="0.2">
      <c r="E457" s="11"/>
    </row>
    <row r="458" spans="5:5" ht="12.75" x14ac:dyDescent="0.2">
      <c r="E458" s="11"/>
    </row>
    <row r="459" spans="5:5" ht="12.75" x14ac:dyDescent="0.2">
      <c r="E459" s="11"/>
    </row>
    <row r="460" spans="5:5" ht="12.75" x14ac:dyDescent="0.2">
      <c r="E460" s="11"/>
    </row>
    <row r="461" spans="5:5" ht="12.75" x14ac:dyDescent="0.2">
      <c r="E461" s="11"/>
    </row>
    <row r="462" spans="5:5" ht="12.75" x14ac:dyDescent="0.2">
      <c r="E462" s="11"/>
    </row>
    <row r="463" spans="5:5" ht="12.75" x14ac:dyDescent="0.2">
      <c r="E463" s="11"/>
    </row>
    <row r="464" spans="5:5" ht="12.75" x14ac:dyDescent="0.2">
      <c r="E464" s="11"/>
    </row>
    <row r="465" spans="5:5" ht="12.75" x14ac:dyDescent="0.2">
      <c r="E465" s="11"/>
    </row>
    <row r="466" spans="5:5" ht="12.75" x14ac:dyDescent="0.2">
      <c r="E466" s="11"/>
    </row>
    <row r="467" spans="5:5" ht="12.75" x14ac:dyDescent="0.2">
      <c r="E467" s="11"/>
    </row>
    <row r="468" spans="5:5" ht="12.75" x14ac:dyDescent="0.2">
      <c r="E468" s="11"/>
    </row>
    <row r="469" spans="5:5" ht="12.75" x14ac:dyDescent="0.2">
      <c r="E469" s="11"/>
    </row>
    <row r="470" spans="5:5" ht="12.75" x14ac:dyDescent="0.2">
      <c r="E470" s="11"/>
    </row>
    <row r="471" spans="5:5" ht="12.75" x14ac:dyDescent="0.2">
      <c r="E471" s="11"/>
    </row>
    <row r="472" spans="5:5" ht="12.75" x14ac:dyDescent="0.2">
      <c r="E472" s="11"/>
    </row>
    <row r="473" spans="5:5" ht="12.75" x14ac:dyDescent="0.2">
      <c r="E473" s="11"/>
    </row>
    <row r="474" spans="5:5" ht="12.75" x14ac:dyDescent="0.2">
      <c r="E474" s="11"/>
    </row>
    <row r="475" spans="5:5" ht="12.75" x14ac:dyDescent="0.2">
      <c r="E475" s="11"/>
    </row>
    <row r="476" spans="5:5" ht="12.75" x14ac:dyDescent="0.2">
      <c r="E476" s="11"/>
    </row>
    <row r="477" spans="5:5" ht="12.75" x14ac:dyDescent="0.2">
      <c r="E477" s="11"/>
    </row>
    <row r="478" spans="5:5" ht="12.75" x14ac:dyDescent="0.2">
      <c r="E478" s="11"/>
    </row>
    <row r="479" spans="5:5" ht="12.75" x14ac:dyDescent="0.2">
      <c r="E479" s="11"/>
    </row>
    <row r="480" spans="5:5" ht="12.75" x14ac:dyDescent="0.2">
      <c r="E480" s="11"/>
    </row>
    <row r="481" spans="5:5" ht="12.75" x14ac:dyDescent="0.2">
      <c r="E481" s="11"/>
    </row>
    <row r="482" spans="5:5" ht="12.75" x14ac:dyDescent="0.2">
      <c r="E482" s="11"/>
    </row>
    <row r="483" spans="5:5" ht="12.75" x14ac:dyDescent="0.2">
      <c r="E483" s="11"/>
    </row>
    <row r="484" spans="5:5" ht="12.75" x14ac:dyDescent="0.2">
      <c r="E484" s="11"/>
    </row>
    <row r="485" spans="5:5" ht="12.75" x14ac:dyDescent="0.2">
      <c r="E485" s="11"/>
    </row>
    <row r="486" spans="5:5" ht="12.75" x14ac:dyDescent="0.2">
      <c r="E486" s="11"/>
    </row>
    <row r="487" spans="5:5" ht="12.75" x14ac:dyDescent="0.2">
      <c r="E487" s="11"/>
    </row>
    <row r="488" spans="5:5" ht="12.75" x14ac:dyDescent="0.2">
      <c r="E488" s="11"/>
    </row>
    <row r="489" spans="5:5" ht="12.75" x14ac:dyDescent="0.2">
      <c r="E489" s="11"/>
    </row>
    <row r="490" spans="5:5" ht="12.75" x14ac:dyDescent="0.2">
      <c r="E490" s="11"/>
    </row>
    <row r="491" spans="5:5" ht="12.75" x14ac:dyDescent="0.2">
      <c r="E491" s="11"/>
    </row>
    <row r="492" spans="5:5" ht="12.75" x14ac:dyDescent="0.2">
      <c r="E492" s="11"/>
    </row>
    <row r="493" spans="5:5" ht="12.75" x14ac:dyDescent="0.2">
      <c r="E493" s="11"/>
    </row>
    <row r="494" spans="5:5" ht="12.75" x14ac:dyDescent="0.2">
      <c r="E494" s="11"/>
    </row>
    <row r="495" spans="5:5" ht="12.75" x14ac:dyDescent="0.2">
      <c r="E495" s="11"/>
    </row>
    <row r="496" spans="5:5" ht="12.75" x14ac:dyDescent="0.2">
      <c r="E496" s="11"/>
    </row>
    <row r="497" spans="5:5" ht="12.75" x14ac:dyDescent="0.2">
      <c r="E497" s="11"/>
    </row>
    <row r="498" spans="5:5" ht="12.75" x14ac:dyDescent="0.2">
      <c r="E498" s="11"/>
    </row>
    <row r="499" spans="5:5" ht="12.75" x14ac:dyDescent="0.2">
      <c r="E499" s="11"/>
    </row>
    <row r="500" spans="5:5" ht="12.75" x14ac:dyDescent="0.2">
      <c r="E500" s="11"/>
    </row>
    <row r="501" spans="5:5" ht="12.75" x14ac:dyDescent="0.2">
      <c r="E501" s="11"/>
    </row>
    <row r="502" spans="5:5" ht="12.75" x14ac:dyDescent="0.2">
      <c r="E502" s="11"/>
    </row>
    <row r="503" spans="5:5" ht="12.75" x14ac:dyDescent="0.2">
      <c r="E503" s="11"/>
    </row>
    <row r="504" spans="5:5" ht="12.75" x14ac:dyDescent="0.2">
      <c r="E504" s="11"/>
    </row>
    <row r="505" spans="5:5" ht="12.75" x14ac:dyDescent="0.2">
      <c r="E505" s="11"/>
    </row>
    <row r="506" spans="5:5" ht="12.75" x14ac:dyDescent="0.2">
      <c r="E506" s="11"/>
    </row>
    <row r="507" spans="5:5" ht="12.75" x14ac:dyDescent="0.2">
      <c r="E507" s="11"/>
    </row>
    <row r="508" spans="5:5" ht="12.75" x14ac:dyDescent="0.2">
      <c r="E508" s="11"/>
    </row>
    <row r="509" spans="5:5" ht="12.75" x14ac:dyDescent="0.2">
      <c r="E509" s="11"/>
    </row>
    <row r="510" spans="5:5" ht="12.75" x14ac:dyDescent="0.2">
      <c r="E510" s="11"/>
    </row>
    <row r="511" spans="5:5" ht="12.75" x14ac:dyDescent="0.2">
      <c r="E511" s="11"/>
    </row>
    <row r="512" spans="5:5" ht="12.75" x14ac:dyDescent="0.2">
      <c r="E512" s="11"/>
    </row>
    <row r="513" spans="5:5" ht="12.75" x14ac:dyDescent="0.2">
      <c r="E513" s="11"/>
    </row>
    <row r="514" spans="5:5" ht="12.75" x14ac:dyDescent="0.2">
      <c r="E514" s="11"/>
    </row>
    <row r="515" spans="5:5" ht="12.75" x14ac:dyDescent="0.2">
      <c r="E515" s="11"/>
    </row>
    <row r="516" spans="5:5" ht="12.75" x14ac:dyDescent="0.2">
      <c r="E516" s="11"/>
    </row>
    <row r="517" spans="5:5" ht="12.75" x14ac:dyDescent="0.2">
      <c r="E517" s="11"/>
    </row>
    <row r="518" spans="5:5" ht="12.75" x14ac:dyDescent="0.2">
      <c r="E518" s="11"/>
    </row>
    <row r="519" spans="5:5" ht="12.75" x14ac:dyDescent="0.2">
      <c r="E519" s="11"/>
    </row>
    <row r="520" spans="5:5" ht="12.75" x14ac:dyDescent="0.2">
      <c r="E520" s="11"/>
    </row>
    <row r="521" spans="5:5" ht="12.75" x14ac:dyDescent="0.2">
      <c r="E521" s="11"/>
    </row>
    <row r="522" spans="5:5" ht="12.75" x14ac:dyDescent="0.2">
      <c r="E522" s="11"/>
    </row>
    <row r="523" spans="5:5" ht="12.75" x14ac:dyDescent="0.2">
      <c r="E523" s="11"/>
    </row>
    <row r="524" spans="5:5" ht="12.75" x14ac:dyDescent="0.2">
      <c r="E524" s="11"/>
    </row>
    <row r="525" spans="5:5" ht="12.75" x14ac:dyDescent="0.2">
      <c r="E525" s="11"/>
    </row>
    <row r="526" spans="5:5" ht="12.75" x14ac:dyDescent="0.2">
      <c r="E526" s="11"/>
    </row>
    <row r="527" spans="5:5" ht="12.75" x14ac:dyDescent="0.2">
      <c r="E527" s="11"/>
    </row>
    <row r="528" spans="5:5" ht="12.75" x14ac:dyDescent="0.2">
      <c r="E528" s="11"/>
    </row>
    <row r="529" spans="5:5" ht="12.75" x14ac:dyDescent="0.2">
      <c r="E529" s="11"/>
    </row>
    <row r="530" spans="5:5" ht="12.75" x14ac:dyDescent="0.2">
      <c r="E530" s="11"/>
    </row>
    <row r="531" spans="5:5" ht="12.75" x14ac:dyDescent="0.2">
      <c r="E531" s="11"/>
    </row>
    <row r="532" spans="5:5" ht="12.75" x14ac:dyDescent="0.2">
      <c r="E532" s="11"/>
    </row>
    <row r="533" spans="5:5" ht="12.75" x14ac:dyDescent="0.2">
      <c r="E533" s="11"/>
    </row>
    <row r="534" spans="5:5" ht="12.75" x14ac:dyDescent="0.2">
      <c r="E534" s="11"/>
    </row>
    <row r="535" spans="5:5" ht="12.75" x14ac:dyDescent="0.2">
      <c r="E535" s="11"/>
    </row>
    <row r="536" spans="5:5" ht="12.75" x14ac:dyDescent="0.2">
      <c r="E536" s="11"/>
    </row>
    <row r="537" spans="5:5" ht="12.75" x14ac:dyDescent="0.2">
      <c r="E537" s="11"/>
    </row>
    <row r="538" spans="5:5" ht="12.75" x14ac:dyDescent="0.2">
      <c r="E538" s="11"/>
    </row>
    <row r="539" spans="5:5" ht="12.75" x14ac:dyDescent="0.2">
      <c r="E539" s="11"/>
    </row>
    <row r="540" spans="5:5" ht="12.75" x14ac:dyDescent="0.2">
      <c r="E540" s="11"/>
    </row>
    <row r="541" spans="5:5" ht="12.75" x14ac:dyDescent="0.2">
      <c r="E541" s="11"/>
    </row>
    <row r="542" spans="5:5" ht="12.75" x14ac:dyDescent="0.2">
      <c r="E542" s="11"/>
    </row>
    <row r="543" spans="5:5" ht="12.75" x14ac:dyDescent="0.2">
      <c r="E543" s="11"/>
    </row>
    <row r="544" spans="5:5" ht="12.75" x14ac:dyDescent="0.2">
      <c r="E544" s="11"/>
    </row>
    <row r="545" spans="5:5" ht="12.75" x14ac:dyDescent="0.2">
      <c r="E545" s="11"/>
    </row>
    <row r="546" spans="5:5" ht="12.75" x14ac:dyDescent="0.2">
      <c r="E546" s="11"/>
    </row>
    <row r="547" spans="5:5" ht="12.75" x14ac:dyDescent="0.2">
      <c r="E547" s="11"/>
    </row>
    <row r="548" spans="5:5" ht="12.75" x14ac:dyDescent="0.2">
      <c r="E548" s="11"/>
    </row>
    <row r="549" spans="5:5" ht="12.75" x14ac:dyDescent="0.2">
      <c r="E549" s="11"/>
    </row>
    <row r="550" spans="5:5" ht="12.75" x14ac:dyDescent="0.2">
      <c r="E550" s="11"/>
    </row>
    <row r="551" spans="5:5" ht="12.75" x14ac:dyDescent="0.2">
      <c r="E551" s="11"/>
    </row>
    <row r="552" spans="5:5" ht="12.75" x14ac:dyDescent="0.2">
      <c r="E552" s="11"/>
    </row>
    <row r="553" spans="5:5" ht="12.75" x14ac:dyDescent="0.2">
      <c r="E553" s="11"/>
    </row>
    <row r="554" spans="5:5" ht="12.75" x14ac:dyDescent="0.2">
      <c r="E554" s="11"/>
    </row>
    <row r="555" spans="5:5" ht="12.75" x14ac:dyDescent="0.2">
      <c r="E555" s="11"/>
    </row>
    <row r="556" spans="5:5" ht="12.75" x14ac:dyDescent="0.2">
      <c r="E556" s="11"/>
    </row>
    <row r="557" spans="5:5" ht="12.75" x14ac:dyDescent="0.2">
      <c r="E557" s="11"/>
    </row>
    <row r="558" spans="5:5" ht="12.75" x14ac:dyDescent="0.2">
      <c r="E558" s="11"/>
    </row>
    <row r="559" spans="5:5" ht="12.75" x14ac:dyDescent="0.2">
      <c r="E559" s="11"/>
    </row>
    <row r="560" spans="5:5" ht="12.75" x14ac:dyDescent="0.2">
      <c r="E560" s="11"/>
    </row>
    <row r="561" spans="5:5" ht="12.75" x14ac:dyDescent="0.2">
      <c r="E561" s="11"/>
    </row>
    <row r="562" spans="5:5" ht="12.75" x14ac:dyDescent="0.2">
      <c r="E562" s="11"/>
    </row>
    <row r="563" spans="5:5" ht="12.75" x14ac:dyDescent="0.2">
      <c r="E563" s="11"/>
    </row>
    <row r="564" spans="5:5" ht="12.75" x14ac:dyDescent="0.2">
      <c r="E564" s="11"/>
    </row>
    <row r="565" spans="5:5" ht="12.75" x14ac:dyDescent="0.2">
      <c r="E565" s="11"/>
    </row>
    <row r="566" spans="5:5" ht="12.75" x14ac:dyDescent="0.2">
      <c r="E566" s="11"/>
    </row>
    <row r="567" spans="5:5" ht="12.75" x14ac:dyDescent="0.2">
      <c r="E567" s="11"/>
    </row>
    <row r="568" spans="5:5" ht="12.75" x14ac:dyDescent="0.2">
      <c r="E568" s="11"/>
    </row>
    <row r="569" spans="5:5" ht="12.75" x14ac:dyDescent="0.2">
      <c r="E569" s="11"/>
    </row>
    <row r="570" spans="5:5" ht="12.75" x14ac:dyDescent="0.2">
      <c r="E570" s="11"/>
    </row>
    <row r="571" spans="5:5" ht="12.75" x14ac:dyDescent="0.2">
      <c r="E571" s="11"/>
    </row>
    <row r="572" spans="5:5" ht="12.75" x14ac:dyDescent="0.2">
      <c r="E572" s="11"/>
    </row>
    <row r="573" spans="5:5" ht="12.75" x14ac:dyDescent="0.2">
      <c r="E573" s="11"/>
    </row>
    <row r="574" spans="5:5" ht="12.75" x14ac:dyDescent="0.2">
      <c r="E574" s="11"/>
    </row>
    <row r="575" spans="5:5" ht="12.75" x14ac:dyDescent="0.2">
      <c r="E575" s="11"/>
    </row>
    <row r="576" spans="5:5" ht="12.75" x14ac:dyDescent="0.2">
      <c r="E576" s="11"/>
    </row>
    <row r="577" spans="5:5" ht="12.75" x14ac:dyDescent="0.2">
      <c r="E577" s="11"/>
    </row>
    <row r="578" spans="5:5" ht="12.75" x14ac:dyDescent="0.2">
      <c r="E578" s="11"/>
    </row>
    <row r="579" spans="5:5" ht="12.75" x14ac:dyDescent="0.2">
      <c r="E579" s="11"/>
    </row>
    <row r="580" spans="5:5" ht="12.75" x14ac:dyDescent="0.2">
      <c r="E580" s="11"/>
    </row>
    <row r="581" spans="5:5" ht="12.75" x14ac:dyDescent="0.2">
      <c r="E581" s="11"/>
    </row>
    <row r="582" spans="5:5" ht="12.75" x14ac:dyDescent="0.2">
      <c r="E582" s="11"/>
    </row>
    <row r="583" spans="5:5" ht="12.75" x14ac:dyDescent="0.2">
      <c r="E583" s="11"/>
    </row>
    <row r="584" spans="5:5" ht="12.75" x14ac:dyDescent="0.2">
      <c r="E584" s="11"/>
    </row>
    <row r="585" spans="5:5" ht="12.75" x14ac:dyDescent="0.2">
      <c r="E585" s="11"/>
    </row>
    <row r="586" spans="5:5" ht="12.75" x14ac:dyDescent="0.2">
      <c r="E586" s="11"/>
    </row>
    <row r="587" spans="5:5" ht="12.75" x14ac:dyDescent="0.2">
      <c r="E587" s="11"/>
    </row>
    <row r="588" spans="5:5" ht="12.75" x14ac:dyDescent="0.2">
      <c r="E588" s="11"/>
    </row>
    <row r="589" spans="5:5" ht="12.75" x14ac:dyDescent="0.2">
      <c r="E589" s="11"/>
    </row>
    <row r="590" spans="5:5" ht="12.75" x14ac:dyDescent="0.2">
      <c r="E590" s="11"/>
    </row>
    <row r="591" spans="5:5" ht="12.75" x14ac:dyDescent="0.2">
      <c r="E591" s="11"/>
    </row>
    <row r="592" spans="5:5" ht="12.75" x14ac:dyDescent="0.2">
      <c r="E592" s="11"/>
    </row>
    <row r="593" spans="5:5" ht="12.75" x14ac:dyDescent="0.2">
      <c r="E593" s="11"/>
    </row>
    <row r="594" spans="5:5" ht="12.75" x14ac:dyDescent="0.2">
      <c r="E594" s="11"/>
    </row>
    <row r="595" spans="5:5" ht="12.75" x14ac:dyDescent="0.2">
      <c r="E595" s="11"/>
    </row>
    <row r="596" spans="5:5" ht="12.75" x14ac:dyDescent="0.2">
      <c r="E596" s="11"/>
    </row>
    <row r="597" spans="5:5" ht="12.75" x14ac:dyDescent="0.2">
      <c r="E597" s="11"/>
    </row>
    <row r="598" spans="5:5" ht="12.75" x14ac:dyDescent="0.2">
      <c r="E598" s="11"/>
    </row>
    <row r="599" spans="5:5" ht="12.75" x14ac:dyDescent="0.2">
      <c r="E599" s="11"/>
    </row>
    <row r="600" spans="5:5" ht="12.75" x14ac:dyDescent="0.2">
      <c r="E600" s="11"/>
    </row>
    <row r="601" spans="5:5" ht="12.75" x14ac:dyDescent="0.2">
      <c r="E601" s="11"/>
    </row>
    <row r="602" spans="5:5" ht="12.75" x14ac:dyDescent="0.2">
      <c r="E602" s="11"/>
    </row>
    <row r="603" spans="5:5" ht="12.75" x14ac:dyDescent="0.2">
      <c r="E603" s="11"/>
    </row>
    <row r="604" spans="5:5" ht="12.75" x14ac:dyDescent="0.2">
      <c r="E604" s="11"/>
    </row>
    <row r="605" spans="5:5" ht="12.75" x14ac:dyDescent="0.2">
      <c r="E605" s="11"/>
    </row>
    <row r="606" spans="5:5" ht="12.75" x14ac:dyDescent="0.2">
      <c r="E606" s="11"/>
    </row>
    <row r="607" spans="5:5" ht="12.75" x14ac:dyDescent="0.2">
      <c r="E607" s="11"/>
    </row>
    <row r="608" spans="5:5" ht="12.75" x14ac:dyDescent="0.2">
      <c r="E608" s="11"/>
    </row>
    <row r="609" spans="5:5" ht="12.75" x14ac:dyDescent="0.2">
      <c r="E609" s="11"/>
    </row>
    <row r="610" spans="5:5" ht="12.75" x14ac:dyDescent="0.2">
      <c r="E610" s="11"/>
    </row>
    <row r="611" spans="5:5" ht="12.75" x14ac:dyDescent="0.2">
      <c r="E611" s="11"/>
    </row>
    <row r="612" spans="5:5" ht="12.75" x14ac:dyDescent="0.2">
      <c r="E612" s="11"/>
    </row>
    <row r="613" spans="5:5" ht="12.75" x14ac:dyDescent="0.2">
      <c r="E613" s="11"/>
    </row>
    <row r="614" spans="5:5" ht="12.75" x14ac:dyDescent="0.2">
      <c r="E614" s="11"/>
    </row>
    <row r="615" spans="5:5" ht="12.75" x14ac:dyDescent="0.2">
      <c r="E615" s="11"/>
    </row>
    <row r="616" spans="5:5" ht="12.75" x14ac:dyDescent="0.2">
      <c r="E616" s="11"/>
    </row>
    <row r="617" spans="5:5" ht="12.75" x14ac:dyDescent="0.2">
      <c r="E617" s="11"/>
    </row>
    <row r="618" spans="5:5" ht="12.75" x14ac:dyDescent="0.2">
      <c r="E618" s="11"/>
    </row>
    <row r="619" spans="5:5" ht="12.75" x14ac:dyDescent="0.2">
      <c r="E619" s="11"/>
    </row>
    <row r="620" spans="5:5" ht="12.75" x14ac:dyDescent="0.2">
      <c r="E620" s="11"/>
    </row>
    <row r="621" spans="5:5" ht="12.75" x14ac:dyDescent="0.2">
      <c r="E621" s="11"/>
    </row>
    <row r="622" spans="5:5" ht="12.75" x14ac:dyDescent="0.2">
      <c r="E622" s="11"/>
    </row>
    <row r="623" spans="5:5" ht="12.75" x14ac:dyDescent="0.2">
      <c r="E623" s="11"/>
    </row>
    <row r="624" spans="5:5" ht="12.75" x14ac:dyDescent="0.2">
      <c r="E624" s="11"/>
    </row>
    <row r="625" spans="5:5" ht="12.75" x14ac:dyDescent="0.2">
      <c r="E625" s="11"/>
    </row>
    <row r="626" spans="5:5" ht="12.75" x14ac:dyDescent="0.2">
      <c r="E626" s="11"/>
    </row>
    <row r="627" spans="5:5" ht="12.75" x14ac:dyDescent="0.2">
      <c r="E627" s="11"/>
    </row>
    <row r="628" spans="5:5" ht="12.75" x14ac:dyDescent="0.2">
      <c r="E628" s="11"/>
    </row>
    <row r="629" spans="5:5" ht="12.75" x14ac:dyDescent="0.2">
      <c r="E629" s="11"/>
    </row>
    <row r="630" spans="5:5" ht="12.75" x14ac:dyDescent="0.2">
      <c r="E630" s="11"/>
    </row>
    <row r="631" spans="5:5" ht="12.75" x14ac:dyDescent="0.2">
      <c r="E631" s="11"/>
    </row>
    <row r="632" spans="5:5" ht="12.75" x14ac:dyDescent="0.2">
      <c r="E632" s="11"/>
    </row>
    <row r="633" spans="5:5" ht="12.75" x14ac:dyDescent="0.2">
      <c r="E633" s="11"/>
    </row>
    <row r="634" spans="5:5" ht="12.75" x14ac:dyDescent="0.2">
      <c r="E634" s="11"/>
    </row>
    <row r="635" spans="5:5" ht="12.75" x14ac:dyDescent="0.2">
      <c r="E635" s="11"/>
    </row>
    <row r="636" spans="5:5" ht="12.75" x14ac:dyDescent="0.2">
      <c r="E636" s="11"/>
    </row>
    <row r="637" spans="5:5" ht="12.75" x14ac:dyDescent="0.2">
      <c r="E637" s="11"/>
    </row>
    <row r="638" spans="5:5" ht="12.75" x14ac:dyDescent="0.2">
      <c r="E638" s="11"/>
    </row>
    <row r="639" spans="5:5" ht="12.75" x14ac:dyDescent="0.2">
      <c r="E639" s="11"/>
    </row>
    <row r="640" spans="5:5" ht="12.75" x14ac:dyDescent="0.2">
      <c r="E640" s="11"/>
    </row>
    <row r="641" spans="5:5" ht="12.75" x14ac:dyDescent="0.2">
      <c r="E641" s="11"/>
    </row>
    <row r="642" spans="5:5" ht="12.75" x14ac:dyDescent="0.2">
      <c r="E642" s="11"/>
    </row>
    <row r="643" spans="5:5" ht="12.75" x14ac:dyDescent="0.2">
      <c r="E643" s="11"/>
    </row>
    <row r="644" spans="5:5" ht="12.75" x14ac:dyDescent="0.2">
      <c r="E644" s="11"/>
    </row>
    <row r="645" spans="5:5" ht="12.75" x14ac:dyDescent="0.2">
      <c r="E645" s="11"/>
    </row>
    <row r="646" spans="5:5" ht="12.75" x14ac:dyDescent="0.2">
      <c r="E646" s="11"/>
    </row>
    <row r="647" spans="5:5" ht="12.75" x14ac:dyDescent="0.2">
      <c r="E647" s="11"/>
    </row>
    <row r="648" spans="5:5" ht="12.75" x14ac:dyDescent="0.2">
      <c r="E648" s="11"/>
    </row>
    <row r="649" spans="5:5" ht="12.75" x14ac:dyDescent="0.2">
      <c r="E649" s="11"/>
    </row>
    <row r="650" spans="5:5" ht="12.75" x14ac:dyDescent="0.2">
      <c r="E650" s="11"/>
    </row>
    <row r="651" spans="5:5" ht="12.75" x14ac:dyDescent="0.2">
      <c r="E651" s="11"/>
    </row>
    <row r="652" spans="5:5" ht="12.75" x14ac:dyDescent="0.2">
      <c r="E652" s="11"/>
    </row>
    <row r="653" spans="5:5" ht="12.75" x14ac:dyDescent="0.2">
      <c r="E653" s="11"/>
    </row>
    <row r="654" spans="5:5" ht="12.75" x14ac:dyDescent="0.2">
      <c r="E654" s="11"/>
    </row>
    <row r="655" spans="5:5" ht="12.75" x14ac:dyDescent="0.2">
      <c r="E655" s="11"/>
    </row>
    <row r="656" spans="5:5" ht="12.75" x14ac:dyDescent="0.2">
      <c r="E656" s="11"/>
    </row>
    <row r="657" spans="5:5" ht="12.75" x14ac:dyDescent="0.2">
      <c r="E657" s="11"/>
    </row>
    <row r="658" spans="5:5" ht="12.75" x14ac:dyDescent="0.2">
      <c r="E658" s="11"/>
    </row>
    <row r="659" spans="5:5" ht="12.75" x14ac:dyDescent="0.2">
      <c r="E659" s="11"/>
    </row>
    <row r="660" spans="5:5" ht="12.75" x14ac:dyDescent="0.2">
      <c r="E660" s="11"/>
    </row>
    <row r="661" spans="5:5" ht="12.75" x14ac:dyDescent="0.2">
      <c r="E661" s="11"/>
    </row>
    <row r="662" spans="5:5" ht="12.75" x14ac:dyDescent="0.2">
      <c r="E662" s="11"/>
    </row>
    <row r="663" spans="5:5" ht="12.75" x14ac:dyDescent="0.2">
      <c r="E663" s="11"/>
    </row>
    <row r="664" spans="5:5" ht="12.75" x14ac:dyDescent="0.2">
      <c r="E664" s="11"/>
    </row>
    <row r="665" spans="5:5" ht="12.75" x14ac:dyDescent="0.2">
      <c r="E665" s="11"/>
    </row>
    <row r="666" spans="5:5" ht="12.75" x14ac:dyDescent="0.2">
      <c r="E666" s="11"/>
    </row>
    <row r="667" spans="5:5" ht="12.75" x14ac:dyDescent="0.2">
      <c r="E667" s="11"/>
    </row>
    <row r="668" spans="5:5" ht="12.75" x14ac:dyDescent="0.2">
      <c r="E668" s="11"/>
    </row>
    <row r="669" spans="5:5" ht="12.75" x14ac:dyDescent="0.2">
      <c r="E669" s="11"/>
    </row>
    <row r="670" spans="5:5" ht="12.75" x14ac:dyDescent="0.2">
      <c r="E670" s="11"/>
    </row>
    <row r="671" spans="5:5" ht="12.75" x14ac:dyDescent="0.2">
      <c r="E671" s="11"/>
    </row>
    <row r="672" spans="5:5" ht="12.75" x14ac:dyDescent="0.2">
      <c r="E672" s="11"/>
    </row>
    <row r="673" spans="5:5" ht="12.75" x14ac:dyDescent="0.2">
      <c r="E673" s="11"/>
    </row>
    <row r="674" spans="5:5" ht="12.75" x14ac:dyDescent="0.2">
      <c r="E674" s="11"/>
    </row>
    <row r="675" spans="5:5" ht="12.75" x14ac:dyDescent="0.2">
      <c r="E675" s="11"/>
    </row>
    <row r="676" spans="5:5" ht="12.75" x14ac:dyDescent="0.2">
      <c r="E676" s="11"/>
    </row>
    <row r="677" spans="5:5" ht="12.75" x14ac:dyDescent="0.2">
      <c r="E677" s="11"/>
    </row>
    <row r="678" spans="5:5" ht="12.75" x14ac:dyDescent="0.2">
      <c r="E678" s="11"/>
    </row>
    <row r="679" spans="5:5" ht="12.75" x14ac:dyDescent="0.2">
      <c r="E679" s="11"/>
    </row>
    <row r="680" spans="5:5" ht="12.75" x14ac:dyDescent="0.2">
      <c r="E680" s="11"/>
    </row>
    <row r="681" spans="5:5" ht="12.75" x14ac:dyDescent="0.2">
      <c r="E681" s="11"/>
    </row>
    <row r="682" spans="5:5" ht="12.75" x14ac:dyDescent="0.2">
      <c r="E682" s="11"/>
    </row>
    <row r="683" spans="5:5" ht="12.75" x14ac:dyDescent="0.2">
      <c r="E683" s="11"/>
    </row>
    <row r="684" spans="5:5" ht="12.75" x14ac:dyDescent="0.2">
      <c r="E684" s="11"/>
    </row>
    <row r="685" spans="5:5" ht="12.75" x14ac:dyDescent="0.2">
      <c r="E685" s="11"/>
    </row>
    <row r="686" spans="5:5" ht="12.75" x14ac:dyDescent="0.2">
      <c r="E686" s="11"/>
    </row>
    <row r="687" spans="5:5" ht="12.75" x14ac:dyDescent="0.2">
      <c r="E687" s="11"/>
    </row>
    <row r="688" spans="5:5" ht="12.75" x14ac:dyDescent="0.2">
      <c r="E688" s="11"/>
    </row>
    <row r="689" spans="5:5" ht="12.75" x14ac:dyDescent="0.2">
      <c r="E689" s="11"/>
    </row>
    <row r="690" spans="5:5" ht="12.75" x14ac:dyDescent="0.2">
      <c r="E690" s="11"/>
    </row>
    <row r="691" spans="5:5" ht="12.75" x14ac:dyDescent="0.2">
      <c r="E691" s="11"/>
    </row>
    <row r="692" spans="5:5" ht="12.75" x14ac:dyDescent="0.2">
      <c r="E692" s="11"/>
    </row>
    <row r="693" spans="5:5" ht="12.75" x14ac:dyDescent="0.2">
      <c r="E693" s="11"/>
    </row>
    <row r="694" spans="5:5" ht="12.75" x14ac:dyDescent="0.2">
      <c r="E694" s="11"/>
    </row>
    <row r="695" spans="5:5" ht="12.75" x14ac:dyDescent="0.2">
      <c r="E695" s="11"/>
    </row>
    <row r="696" spans="5:5" ht="12.75" x14ac:dyDescent="0.2">
      <c r="E696" s="11"/>
    </row>
    <row r="697" spans="5:5" ht="12.75" x14ac:dyDescent="0.2">
      <c r="E697" s="11"/>
    </row>
    <row r="698" spans="5:5" ht="12.75" x14ac:dyDescent="0.2">
      <c r="E698" s="11"/>
    </row>
    <row r="699" spans="5:5" ht="12.75" x14ac:dyDescent="0.2">
      <c r="E699" s="11"/>
    </row>
    <row r="700" spans="5:5" ht="12.75" x14ac:dyDescent="0.2">
      <c r="E700" s="11"/>
    </row>
    <row r="701" spans="5:5" ht="12.75" x14ac:dyDescent="0.2">
      <c r="E701" s="11"/>
    </row>
    <row r="702" spans="5:5" ht="12.75" x14ac:dyDescent="0.2">
      <c r="E702" s="11"/>
    </row>
    <row r="703" spans="5:5" ht="12.75" x14ac:dyDescent="0.2">
      <c r="E703" s="11"/>
    </row>
    <row r="704" spans="5:5" ht="12.75" x14ac:dyDescent="0.2">
      <c r="E704" s="11"/>
    </row>
    <row r="705" spans="5:5" ht="12.75" x14ac:dyDescent="0.2">
      <c r="E705" s="11"/>
    </row>
    <row r="706" spans="5:5" ht="12.75" x14ac:dyDescent="0.2">
      <c r="E706" s="11"/>
    </row>
    <row r="707" spans="5:5" ht="12.75" x14ac:dyDescent="0.2">
      <c r="E707" s="11"/>
    </row>
    <row r="708" spans="5:5" ht="12.75" x14ac:dyDescent="0.2">
      <c r="E708" s="11"/>
    </row>
    <row r="709" spans="5:5" ht="12.75" x14ac:dyDescent="0.2">
      <c r="E709" s="11"/>
    </row>
    <row r="710" spans="5:5" ht="12.75" x14ac:dyDescent="0.2">
      <c r="E710" s="11"/>
    </row>
    <row r="711" spans="5:5" ht="12.75" x14ac:dyDescent="0.2">
      <c r="E711" s="11"/>
    </row>
    <row r="712" spans="5:5" ht="12.75" x14ac:dyDescent="0.2">
      <c r="E712" s="11"/>
    </row>
    <row r="713" spans="5:5" ht="12.75" x14ac:dyDescent="0.2">
      <c r="E713" s="11"/>
    </row>
    <row r="714" spans="5:5" ht="12.75" x14ac:dyDescent="0.2">
      <c r="E714" s="11"/>
    </row>
    <row r="715" spans="5:5" ht="12.75" x14ac:dyDescent="0.2">
      <c r="E715" s="11"/>
    </row>
    <row r="716" spans="5:5" ht="12.75" x14ac:dyDescent="0.2">
      <c r="E716" s="11"/>
    </row>
    <row r="717" spans="5:5" ht="12.75" x14ac:dyDescent="0.2">
      <c r="E717" s="11"/>
    </row>
    <row r="718" spans="5:5" ht="12.75" x14ac:dyDescent="0.2">
      <c r="E718" s="11"/>
    </row>
    <row r="719" spans="5:5" ht="12.75" x14ac:dyDescent="0.2">
      <c r="E719" s="11"/>
    </row>
    <row r="720" spans="5:5" ht="12.75" x14ac:dyDescent="0.2">
      <c r="E720" s="11"/>
    </row>
    <row r="721" spans="5:5" ht="12.75" x14ac:dyDescent="0.2">
      <c r="E721" s="11"/>
    </row>
    <row r="722" spans="5:5" ht="12.75" x14ac:dyDescent="0.2">
      <c r="E722" s="11"/>
    </row>
    <row r="723" spans="5:5" ht="12.75" x14ac:dyDescent="0.2">
      <c r="E723" s="11"/>
    </row>
    <row r="724" spans="5:5" ht="12.75" x14ac:dyDescent="0.2">
      <c r="E724" s="11"/>
    </row>
    <row r="725" spans="5:5" ht="12.75" x14ac:dyDescent="0.2">
      <c r="E725" s="11"/>
    </row>
    <row r="726" spans="5:5" ht="12.75" x14ac:dyDescent="0.2">
      <c r="E726" s="11"/>
    </row>
    <row r="727" spans="5:5" ht="12.75" x14ac:dyDescent="0.2">
      <c r="E727" s="11"/>
    </row>
    <row r="728" spans="5:5" ht="12.75" x14ac:dyDescent="0.2">
      <c r="E728" s="11"/>
    </row>
    <row r="729" spans="5:5" ht="12.75" x14ac:dyDescent="0.2">
      <c r="E729" s="11"/>
    </row>
    <row r="730" spans="5:5" ht="12.75" x14ac:dyDescent="0.2">
      <c r="E730" s="11"/>
    </row>
    <row r="731" spans="5:5" ht="12.75" x14ac:dyDescent="0.2">
      <c r="E731" s="11"/>
    </row>
    <row r="732" spans="5:5" ht="12.75" x14ac:dyDescent="0.2">
      <c r="E732" s="11"/>
    </row>
    <row r="733" spans="5:5" ht="12.75" x14ac:dyDescent="0.2">
      <c r="E733" s="11"/>
    </row>
    <row r="734" spans="5:5" ht="12.75" x14ac:dyDescent="0.2">
      <c r="E734" s="11"/>
    </row>
    <row r="735" spans="5:5" ht="12.75" x14ac:dyDescent="0.2">
      <c r="E735" s="11"/>
    </row>
    <row r="736" spans="5:5" ht="12.75" x14ac:dyDescent="0.2">
      <c r="E736" s="11"/>
    </row>
    <row r="737" spans="5:5" ht="12.75" x14ac:dyDescent="0.2">
      <c r="E737" s="11"/>
    </row>
    <row r="738" spans="5:5" ht="12.75" x14ac:dyDescent="0.2">
      <c r="E738" s="11"/>
    </row>
    <row r="739" spans="5:5" ht="12.75" x14ac:dyDescent="0.2">
      <c r="E739" s="11"/>
    </row>
    <row r="740" spans="5:5" ht="12.75" x14ac:dyDescent="0.2">
      <c r="E740" s="11"/>
    </row>
    <row r="741" spans="5:5" ht="12.75" x14ac:dyDescent="0.2">
      <c r="E741" s="11"/>
    </row>
    <row r="742" spans="5:5" ht="12.75" x14ac:dyDescent="0.2">
      <c r="E742" s="11"/>
    </row>
    <row r="743" spans="5:5" ht="12.75" x14ac:dyDescent="0.2">
      <c r="E743" s="11"/>
    </row>
    <row r="744" spans="5:5" ht="12.75" x14ac:dyDescent="0.2">
      <c r="E744" s="11"/>
    </row>
    <row r="745" spans="5:5" ht="12.75" x14ac:dyDescent="0.2">
      <c r="E745" s="11"/>
    </row>
    <row r="746" spans="5:5" ht="12.75" x14ac:dyDescent="0.2">
      <c r="E746" s="11"/>
    </row>
    <row r="747" spans="5:5" ht="12.75" x14ac:dyDescent="0.2">
      <c r="E747" s="11"/>
    </row>
    <row r="748" spans="5:5" ht="12.75" x14ac:dyDescent="0.2">
      <c r="E748" s="11"/>
    </row>
    <row r="749" spans="5:5" ht="12.75" x14ac:dyDescent="0.2">
      <c r="E749" s="11"/>
    </row>
    <row r="750" spans="5:5" ht="12.75" x14ac:dyDescent="0.2">
      <c r="E750" s="11"/>
    </row>
    <row r="751" spans="5:5" ht="12.75" x14ac:dyDescent="0.2">
      <c r="E751" s="11"/>
    </row>
    <row r="752" spans="5:5" ht="12.75" x14ac:dyDescent="0.2">
      <c r="E752" s="11"/>
    </row>
    <row r="753" spans="5:5" ht="12.75" x14ac:dyDescent="0.2">
      <c r="E753" s="11"/>
    </row>
    <row r="754" spans="5:5" ht="12.75" x14ac:dyDescent="0.2">
      <c r="E754" s="11"/>
    </row>
    <row r="755" spans="5:5" ht="12.75" x14ac:dyDescent="0.2">
      <c r="E755" s="11"/>
    </row>
    <row r="756" spans="5:5" ht="12.75" x14ac:dyDescent="0.2">
      <c r="E756" s="11"/>
    </row>
    <row r="757" spans="5:5" ht="12.75" x14ac:dyDescent="0.2">
      <c r="E757" s="11"/>
    </row>
    <row r="758" spans="5:5" ht="12.75" x14ac:dyDescent="0.2">
      <c r="E758" s="11"/>
    </row>
    <row r="759" spans="5:5" ht="12.75" x14ac:dyDescent="0.2">
      <c r="E759" s="11"/>
    </row>
    <row r="760" spans="5:5" ht="12.75" x14ac:dyDescent="0.2">
      <c r="E760" s="11"/>
    </row>
    <row r="761" spans="5:5" ht="12.75" x14ac:dyDescent="0.2">
      <c r="E761" s="11"/>
    </row>
    <row r="762" spans="5:5" ht="12.75" x14ac:dyDescent="0.2">
      <c r="E762" s="11"/>
    </row>
    <row r="763" spans="5:5" ht="12.75" x14ac:dyDescent="0.2">
      <c r="E763" s="11"/>
    </row>
    <row r="764" spans="5:5" ht="12.75" x14ac:dyDescent="0.2">
      <c r="E764" s="11"/>
    </row>
    <row r="765" spans="5:5" ht="12.75" x14ac:dyDescent="0.2">
      <c r="E765" s="11"/>
    </row>
    <row r="766" spans="5:5" ht="12.75" x14ac:dyDescent="0.2">
      <c r="E766" s="11"/>
    </row>
    <row r="767" spans="5:5" ht="12.75" x14ac:dyDescent="0.2">
      <c r="E767" s="11"/>
    </row>
    <row r="768" spans="5:5" ht="12.75" x14ac:dyDescent="0.2">
      <c r="E768" s="11"/>
    </row>
    <row r="769" spans="5:5" ht="12.75" x14ac:dyDescent="0.2">
      <c r="E769" s="11"/>
    </row>
    <row r="770" spans="5:5" ht="12.75" x14ac:dyDescent="0.2">
      <c r="E770" s="11"/>
    </row>
    <row r="771" spans="5:5" ht="12.75" x14ac:dyDescent="0.2">
      <c r="E771" s="11"/>
    </row>
    <row r="772" spans="5:5" ht="12.75" x14ac:dyDescent="0.2">
      <c r="E772" s="11"/>
    </row>
    <row r="773" spans="5:5" ht="12.75" x14ac:dyDescent="0.2">
      <c r="E773" s="11"/>
    </row>
    <row r="774" spans="5:5" ht="12.75" x14ac:dyDescent="0.2">
      <c r="E774" s="11"/>
    </row>
    <row r="775" spans="5:5" ht="12.75" x14ac:dyDescent="0.2">
      <c r="E775" s="11"/>
    </row>
    <row r="776" spans="5:5" ht="12.75" x14ac:dyDescent="0.2">
      <c r="E776" s="11"/>
    </row>
    <row r="777" spans="5:5" ht="12.75" x14ac:dyDescent="0.2">
      <c r="E777" s="11"/>
    </row>
    <row r="778" spans="5:5" ht="12.75" x14ac:dyDescent="0.2">
      <c r="E778" s="11"/>
    </row>
    <row r="779" spans="5:5" ht="12.75" x14ac:dyDescent="0.2">
      <c r="E779" s="11"/>
    </row>
    <row r="780" spans="5:5" ht="12.75" x14ac:dyDescent="0.2">
      <c r="E780" s="11"/>
    </row>
    <row r="781" spans="5:5" ht="12.75" x14ac:dyDescent="0.2">
      <c r="E781" s="11"/>
    </row>
    <row r="782" spans="5:5" ht="12.75" x14ac:dyDescent="0.2">
      <c r="E782" s="11"/>
    </row>
    <row r="783" spans="5:5" ht="12.75" x14ac:dyDescent="0.2">
      <c r="E783" s="11"/>
    </row>
    <row r="784" spans="5:5" ht="12.75" x14ac:dyDescent="0.2">
      <c r="E784" s="11"/>
    </row>
    <row r="785" spans="5:5" ht="12.75" x14ac:dyDescent="0.2">
      <c r="E785" s="11"/>
    </row>
    <row r="786" spans="5:5" ht="12.75" x14ac:dyDescent="0.2">
      <c r="E786" s="11"/>
    </row>
    <row r="787" spans="5:5" ht="12.75" x14ac:dyDescent="0.2">
      <c r="E787" s="11"/>
    </row>
    <row r="788" spans="5:5" ht="12.75" x14ac:dyDescent="0.2">
      <c r="E788" s="11"/>
    </row>
    <row r="789" spans="5:5" ht="12.75" x14ac:dyDescent="0.2">
      <c r="E789" s="11"/>
    </row>
    <row r="790" spans="5:5" ht="12.75" x14ac:dyDescent="0.2">
      <c r="E790" s="11"/>
    </row>
    <row r="791" spans="5:5" ht="12.75" x14ac:dyDescent="0.2">
      <c r="E791" s="11"/>
    </row>
    <row r="792" spans="5:5" ht="12.75" x14ac:dyDescent="0.2">
      <c r="E792" s="11"/>
    </row>
    <row r="793" spans="5:5" ht="12.75" x14ac:dyDescent="0.2">
      <c r="E793" s="11"/>
    </row>
    <row r="794" spans="5:5" ht="12.75" x14ac:dyDescent="0.2">
      <c r="E794" s="11"/>
    </row>
    <row r="795" spans="5:5" ht="12.75" x14ac:dyDescent="0.2">
      <c r="E795" s="11"/>
    </row>
    <row r="796" spans="5:5" ht="12.75" x14ac:dyDescent="0.2">
      <c r="E796" s="11"/>
    </row>
    <row r="797" spans="5:5" ht="12.75" x14ac:dyDescent="0.2">
      <c r="E797" s="11"/>
    </row>
    <row r="798" spans="5:5" ht="12.75" x14ac:dyDescent="0.2">
      <c r="E798" s="11"/>
    </row>
    <row r="799" spans="5:5" ht="12.75" x14ac:dyDescent="0.2">
      <c r="E799" s="11"/>
    </row>
    <row r="800" spans="5:5" ht="12.75" x14ac:dyDescent="0.2">
      <c r="E800" s="11"/>
    </row>
    <row r="801" spans="5:5" ht="12.75" x14ac:dyDescent="0.2">
      <c r="E801" s="11"/>
    </row>
    <row r="802" spans="5:5" ht="12.75" x14ac:dyDescent="0.2">
      <c r="E802" s="11"/>
    </row>
    <row r="803" spans="5:5" ht="12.75" x14ac:dyDescent="0.2">
      <c r="E803" s="11"/>
    </row>
    <row r="804" spans="5:5" ht="12.75" x14ac:dyDescent="0.2">
      <c r="E804" s="11"/>
    </row>
    <row r="805" spans="5:5" ht="12.75" x14ac:dyDescent="0.2">
      <c r="E805" s="11"/>
    </row>
    <row r="806" spans="5:5" ht="12.75" x14ac:dyDescent="0.2">
      <c r="E806" s="11"/>
    </row>
    <row r="807" spans="5:5" ht="12.75" x14ac:dyDescent="0.2">
      <c r="E807" s="11"/>
    </row>
    <row r="808" spans="5:5" ht="12.75" x14ac:dyDescent="0.2">
      <c r="E808" s="11"/>
    </row>
    <row r="809" spans="5:5" ht="12.75" x14ac:dyDescent="0.2">
      <c r="E809" s="11"/>
    </row>
    <row r="810" spans="5:5" ht="12.75" x14ac:dyDescent="0.2">
      <c r="E810" s="11"/>
    </row>
    <row r="811" spans="5:5" ht="12.75" x14ac:dyDescent="0.2">
      <c r="E811" s="11"/>
    </row>
    <row r="812" spans="5:5" ht="12.75" x14ac:dyDescent="0.2">
      <c r="E812" s="11"/>
    </row>
    <row r="813" spans="5:5" ht="12.75" x14ac:dyDescent="0.2">
      <c r="E813" s="11"/>
    </row>
    <row r="814" spans="5:5" ht="12.75" x14ac:dyDescent="0.2">
      <c r="E814" s="11"/>
    </row>
    <row r="815" spans="5:5" ht="12.75" x14ac:dyDescent="0.2">
      <c r="E815" s="11"/>
    </row>
    <row r="816" spans="5:5" ht="12.75" x14ac:dyDescent="0.2">
      <c r="E816" s="11"/>
    </row>
    <row r="817" spans="5:5" ht="12.75" x14ac:dyDescent="0.2">
      <c r="E817" s="11"/>
    </row>
    <row r="818" spans="5:5" ht="12.75" x14ac:dyDescent="0.2">
      <c r="E818" s="11"/>
    </row>
    <row r="819" spans="5:5" ht="12.75" x14ac:dyDescent="0.2">
      <c r="E819" s="11"/>
    </row>
    <row r="820" spans="5:5" ht="12.75" x14ac:dyDescent="0.2">
      <c r="E820" s="11"/>
    </row>
    <row r="821" spans="5:5" ht="12.75" x14ac:dyDescent="0.2">
      <c r="E821" s="11"/>
    </row>
    <row r="822" spans="5:5" ht="12.75" x14ac:dyDescent="0.2">
      <c r="E822" s="11"/>
    </row>
    <row r="823" spans="5:5" ht="12.75" x14ac:dyDescent="0.2">
      <c r="E823" s="11"/>
    </row>
    <row r="824" spans="5:5" ht="12.75" x14ac:dyDescent="0.2">
      <c r="E824" s="11"/>
    </row>
    <row r="825" spans="5:5" ht="12.75" x14ac:dyDescent="0.2">
      <c r="E825" s="11"/>
    </row>
    <row r="826" spans="5:5" ht="12.75" x14ac:dyDescent="0.2">
      <c r="E826" s="11"/>
    </row>
    <row r="827" spans="5:5" ht="12.75" x14ac:dyDescent="0.2">
      <c r="E827" s="11"/>
    </row>
    <row r="828" spans="5:5" ht="12.75" x14ac:dyDescent="0.2">
      <c r="E828" s="11"/>
    </row>
    <row r="829" spans="5:5" ht="12.75" x14ac:dyDescent="0.2">
      <c r="E829" s="11"/>
    </row>
    <row r="830" spans="5:5" ht="12.75" x14ac:dyDescent="0.2">
      <c r="E830" s="11"/>
    </row>
    <row r="831" spans="5:5" ht="12.75" x14ac:dyDescent="0.2">
      <c r="E831" s="11"/>
    </row>
    <row r="832" spans="5:5" ht="12.75" x14ac:dyDescent="0.2">
      <c r="E832" s="11"/>
    </row>
    <row r="833" spans="5:5" ht="12.75" x14ac:dyDescent="0.2">
      <c r="E833" s="11"/>
    </row>
    <row r="834" spans="5:5" ht="12.75" x14ac:dyDescent="0.2">
      <c r="E834" s="11"/>
    </row>
    <row r="835" spans="5:5" ht="12.75" x14ac:dyDescent="0.2">
      <c r="E835" s="11"/>
    </row>
    <row r="836" spans="5:5" ht="12.75" x14ac:dyDescent="0.2">
      <c r="E836" s="11"/>
    </row>
    <row r="837" spans="5:5" ht="12.75" x14ac:dyDescent="0.2">
      <c r="E837" s="11"/>
    </row>
    <row r="838" spans="5:5" ht="12.75" x14ac:dyDescent="0.2">
      <c r="E838" s="11"/>
    </row>
    <row r="839" spans="5:5" ht="12.75" x14ac:dyDescent="0.2">
      <c r="E839" s="11"/>
    </row>
    <row r="840" spans="5:5" ht="12.75" x14ac:dyDescent="0.2">
      <c r="E840" s="11"/>
    </row>
    <row r="841" spans="5:5" ht="12.75" x14ac:dyDescent="0.2">
      <c r="E841" s="11"/>
    </row>
    <row r="842" spans="5:5" ht="12.75" x14ac:dyDescent="0.2">
      <c r="E842" s="11"/>
    </row>
    <row r="843" spans="5:5" ht="12.75" x14ac:dyDescent="0.2">
      <c r="E843" s="11"/>
    </row>
    <row r="844" spans="5:5" ht="12.75" x14ac:dyDescent="0.2">
      <c r="E844" s="11"/>
    </row>
    <row r="845" spans="5:5" ht="12.75" x14ac:dyDescent="0.2">
      <c r="E845" s="11"/>
    </row>
    <row r="846" spans="5:5" ht="12.75" x14ac:dyDescent="0.2">
      <c r="E846" s="11"/>
    </row>
    <row r="847" spans="5:5" ht="12.75" x14ac:dyDescent="0.2">
      <c r="E847" s="11"/>
    </row>
    <row r="848" spans="5:5" ht="12.75" x14ac:dyDescent="0.2">
      <c r="E848" s="11"/>
    </row>
    <row r="849" spans="5:5" ht="12.75" x14ac:dyDescent="0.2">
      <c r="E849" s="11"/>
    </row>
    <row r="850" spans="5:5" ht="12.75" x14ac:dyDescent="0.2">
      <c r="E850" s="11"/>
    </row>
    <row r="851" spans="5:5" ht="12.75" x14ac:dyDescent="0.2">
      <c r="E851" s="11"/>
    </row>
    <row r="852" spans="5:5" ht="12.75" x14ac:dyDescent="0.2">
      <c r="E852" s="11"/>
    </row>
    <row r="853" spans="5:5" ht="12.75" x14ac:dyDescent="0.2">
      <c r="E853" s="11"/>
    </row>
    <row r="854" spans="5:5" ht="12.75" x14ac:dyDescent="0.2">
      <c r="E854" s="11"/>
    </row>
    <row r="855" spans="5:5" ht="12.75" x14ac:dyDescent="0.2">
      <c r="E855" s="11"/>
    </row>
    <row r="856" spans="5:5" ht="12.75" x14ac:dyDescent="0.2">
      <c r="E856" s="11"/>
    </row>
    <row r="857" spans="5:5" ht="12.75" x14ac:dyDescent="0.2">
      <c r="E857" s="11"/>
    </row>
    <row r="858" spans="5:5" ht="12.75" x14ac:dyDescent="0.2">
      <c r="E858" s="11"/>
    </row>
    <row r="859" spans="5:5" ht="12.75" x14ac:dyDescent="0.2">
      <c r="E859" s="11"/>
    </row>
    <row r="860" spans="5:5" ht="12.75" x14ac:dyDescent="0.2">
      <c r="E860" s="11"/>
    </row>
    <row r="861" spans="5:5" ht="12.75" x14ac:dyDescent="0.2">
      <c r="E861" s="11"/>
    </row>
    <row r="862" spans="5:5" ht="12.75" x14ac:dyDescent="0.2">
      <c r="E862" s="11"/>
    </row>
    <row r="863" spans="5:5" ht="12.75" x14ac:dyDescent="0.2">
      <c r="E863" s="11"/>
    </row>
    <row r="864" spans="5:5" ht="12.75" x14ac:dyDescent="0.2">
      <c r="E864" s="11"/>
    </row>
    <row r="865" spans="5:5" ht="12.75" x14ac:dyDescent="0.2">
      <c r="E865" s="11"/>
    </row>
    <row r="866" spans="5:5" ht="12.75" x14ac:dyDescent="0.2">
      <c r="E866" s="11"/>
    </row>
    <row r="867" spans="5:5" ht="12.75" x14ac:dyDescent="0.2">
      <c r="E867" s="11"/>
    </row>
    <row r="868" spans="5:5" ht="12.75" x14ac:dyDescent="0.2">
      <c r="E868" s="11"/>
    </row>
    <row r="869" spans="5:5" ht="12.75" x14ac:dyDescent="0.2">
      <c r="E869" s="11"/>
    </row>
    <row r="870" spans="5:5" ht="12.75" x14ac:dyDescent="0.2">
      <c r="E870" s="11"/>
    </row>
    <row r="871" spans="5:5" ht="12.75" x14ac:dyDescent="0.2">
      <c r="E871" s="11"/>
    </row>
    <row r="872" spans="5:5" ht="12.75" x14ac:dyDescent="0.2">
      <c r="E872" s="11"/>
    </row>
    <row r="873" spans="5:5" ht="12.75" x14ac:dyDescent="0.2">
      <c r="E873" s="11"/>
    </row>
    <row r="874" spans="5:5" ht="12.75" x14ac:dyDescent="0.2">
      <c r="E874" s="11"/>
    </row>
    <row r="875" spans="5:5" ht="12.75" x14ac:dyDescent="0.2">
      <c r="E875" s="11"/>
    </row>
    <row r="876" spans="5:5" ht="12.75" x14ac:dyDescent="0.2">
      <c r="E876" s="11"/>
    </row>
    <row r="877" spans="5:5" ht="12.75" x14ac:dyDescent="0.2">
      <c r="E877" s="11"/>
    </row>
    <row r="878" spans="5:5" ht="12.75" x14ac:dyDescent="0.2">
      <c r="E878" s="11"/>
    </row>
    <row r="879" spans="5:5" ht="12.75" x14ac:dyDescent="0.2">
      <c r="E879" s="11"/>
    </row>
    <row r="880" spans="5:5" ht="12.75" x14ac:dyDescent="0.2">
      <c r="E880" s="11"/>
    </row>
    <row r="881" spans="5:5" ht="12.75" x14ac:dyDescent="0.2">
      <c r="E881" s="11"/>
    </row>
    <row r="882" spans="5:5" ht="12.75" x14ac:dyDescent="0.2">
      <c r="E882" s="11"/>
    </row>
    <row r="883" spans="5:5" ht="12.75" x14ac:dyDescent="0.2">
      <c r="E883" s="11"/>
    </row>
    <row r="884" spans="5:5" ht="12.75" x14ac:dyDescent="0.2">
      <c r="E884" s="11"/>
    </row>
    <row r="885" spans="5:5" ht="12.75" x14ac:dyDescent="0.2">
      <c r="E885" s="11"/>
    </row>
    <row r="886" spans="5:5" ht="12.75" x14ac:dyDescent="0.2">
      <c r="E886" s="11"/>
    </row>
    <row r="887" spans="5:5" ht="12.75" x14ac:dyDescent="0.2">
      <c r="E887" s="11"/>
    </row>
    <row r="888" spans="5:5" ht="12.75" x14ac:dyDescent="0.2">
      <c r="E888" s="11"/>
    </row>
    <row r="889" spans="5:5" ht="12.75" x14ac:dyDescent="0.2">
      <c r="E889" s="11"/>
    </row>
    <row r="890" spans="5:5" ht="12.75" x14ac:dyDescent="0.2">
      <c r="E890" s="11"/>
    </row>
    <row r="891" spans="5:5" ht="12.75" x14ac:dyDescent="0.2">
      <c r="E891" s="11"/>
    </row>
    <row r="892" spans="5:5" ht="12.75" x14ac:dyDescent="0.2">
      <c r="E892" s="11"/>
    </row>
    <row r="893" spans="5:5" ht="12.75" x14ac:dyDescent="0.2">
      <c r="E893" s="11"/>
    </row>
    <row r="894" spans="5:5" ht="12.75" x14ac:dyDescent="0.2">
      <c r="E894" s="11"/>
    </row>
    <row r="895" spans="5:5" ht="12.75" x14ac:dyDescent="0.2">
      <c r="E895" s="11"/>
    </row>
    <row r="896" spans="5:5" ht="12.75" x14ac:dyDescent="0.2">
      <c r="E896" s="11"/>
    </row>
    <row r="897" spans="5:5" ht="12.75" x14ac:dyDescent="0.2">
      <c r="E897" s="11"/>
    </row>
    <row r="898" spans="5:5" ht="12.75" x14ac:dyDescent="0.2">
      <c r="E898" s="11"/>
    </row>
    <row r="899" spans="5:5" ht="12.75" x14ac:dyDescent="0.2">
      <c r="E899" s="11"/>
    </row>
    <row r="900" spans="5:5" ht="12.75" x14ac:dyDescent="0.2">
      <c r="E900" s="11"/>
    </row>
    <row r="901" spans="5:5" ht="12.75" x14ac:dyDescent="0.2">
      <c r="E901" s="11"/>
    </row>
    <row r="902" spans="5:5" ht="12.75" x14ac:dyDescent="0.2">
      <c r="E902" s="11"/>
    </row>
    <row r="903" spans="5:5" ht="12.75" x14ac:dyDescent="0.2">
      <c r="E903" s="11"/>
    </row>
    <row r="904" spans="5:5" ht="12.75" x14ac:dyDescent="0.2">
      <c r="E904" s="11"/>
    </row>
    <row r="905" spans="5:5" ht="12.75" x14ac:dyDescent="0.2">
      <c r="E905" s="11"/>
    </row>
    <row r="906" spans="5:5" ht="12.75" x14ac:dyDescent="0.2">
      <c r="E906" s="11"/>
    </row>
    <row r="907" spans="5:5" ht="12.75" x14ac:dyDescent="0.2">
      <c r="E907" s="11"/>
    </row>
    <row r="908" spans="5:5" ht="12.75" x14ac:dyDescent="0.2">
      <c r="E908" s="11"/>
    </row>
    <row r="909" spans="5:5" ht="12.75" x14ac:dyDescent="0.2">
      <c r="E909" s="11"/>
    </row>
    <row r="910" spans="5:5" ht="12.75" x14ac:dyDescent="0.2">
      <c r="E910" s="11"/>
    </row>
    <row r="911" spans="5:5" ht="12.75" x14ac:dyDescent="0.2">
      <c r="E911" s="11"/>
    </row>
    <row r="912" spans="5:5" ht="12.75" x14ac:dyDescent="0.2">
      <c r="E912" s="11"/>
    </row>
    <row r="913" spans="5:5" ht="12.75" x14ac:dyDescent="0.2">
      <c r="E913" s="11"/>
    </row>
    <row r="914" spans="5:5" ht="12.75" x14ac:dyDescent="0.2">
      <c r="E914" s="11"/>
    </row>
    <row r="915" spans="5:5" ht="12.75" x14ac:dyDescent="0.2">
      <c r="E915" s="11"/>
    </row>
    <row r="916" spans="5:5" ht="12.75" x14ac:dyDescent="0.2">
      <c r="E916" s="11"/>
    </row>
    <row r="917" spans="5:5" ht="12.75" x14ac:dyDescent="0.2">
      <c r="E917" s="11"/>
    </row>
    <row r="918" spans="5:5" ht="12.75" x14ac:dyDescent="0.2">
      <c r="E918" s="11"/>
    </row>
    <row r="919" spans="5:5" ht="12.75" x14ac:dyDescent="0.2">
      <c r="E919" s="11"/>
    </row>
    <row r="920" spans="5:5" ht="12.75" x14ac:dyDescent="0.2">
      <c r="E920" s="11"/>
    </row>
    <row r="921" spans="5:5" ht="12.75" x14ac:dyDescent="0.2">
      <c r="E921" s="11"/>
    </row>
    <row r="922" spans="5:5" ht="12.75" x14ac:dyDescent="0.2">
      <c r="E922" s="11"/>
    </row>
    <row r="923" spans="5:5" ht="12.75" x14ac:dyDescent="0.2">
      <c r="E923" s="11"/>
    </row>
    <row r="924" spans="5:5" ht="12.75" x14ac:dyDescent="0.2">
      <c r="E924" s="11"/>
    </row>
    <row r="925" spans="5:5" ht="12.75" x14ac:dyDescent="0.2">
      <c r="E925" s="11"/>
    </row>
    <row r="926" spans="5:5" ht="12.75" x14ac:dyDescent="0.2">
      <c r="E926" s="11"/>
    </row>
    <row r="927" spans="5:5" ht="12.75" x14ac:dyDescent="0.2">
      <c r="E927" s="11"/>
    </row>
    <row r="928" spans="5:5" ht="12.75" x14ac:dyDescent="0.2">
      <c r="E928" s="11"/>
    </row>
    <row r="929" spans="5:5" ht="12.75" x14ac:dyDescent="0.2">
      <c r="E929" s="11"/>
    </row>
    <row r="930" spans="5:5" ht="12.75" x14ac:dyDescent="0.2">
      <c r="E930" s="11"/>
    </row>
    <row r="931" spans="5:5" ht="12.75" x14ac:dyDescent="0.2">
      <c r="E931" s="11"/>
    </row>
    <row r="932" spans="5:5" ht="12.75" x14ac:dyDescent="0.2">
      <c r="E932" s="11"/>
    </row>
    <row r="933" spans="5:5" ht="12.75" x14ac:dyDescent="0.2">
      <c r="E933" s="11"/>
    </row>
    <row r="934" spans="5:5" ht="12.75" x14ac:dyDescent="0.2">
      <c r="E934" s="11"/>
    </row>
    <row r="935" spans="5:5" ht="12.75" x14ac:dyDescent="0.2">
      <c r="E935" s="11"/>
    </row>
    <row r="936" spans="5:5" ht="12.75" x14ac:dyDescent="0.2">
      <c r="E936" s="11"/>
    </row>
    <row r="937" spans="5:5" ht="12.75" x14ac:dyDescent="0.2">
      <c r="E937" s="11"/>
    </row>
    <row r="938" spans="5:5" ht="12.75" x14ac:dyDescent="0.2">
      <c r="E938" s="11"/>
    </row>
    <row r="939" spans="5:5" ht="12.75" x14ac:dyDescent="0.2">
      <c r="E939" s="11"/>
    </row>
    <row r="940" spans="5:5" ht="12.75" x14ac:dyDescent="0.2">
      <c r="E940" s="11"/>
    </row>
    <row r="941" spans="5:5" ht="12.75" x14ac:dyDescent="0.2">
      <c r="E941" s="11"/>
    </row>
    <row r="942" spans="5:5" ht="12.75" x14ac:dyDescent="0.2">
      <c r="E942" s="11"/>
    </row>
    <row r="943" spans="5:5" ht="12.75" x14ac:dyDescent="0.2">
      <c r="E943" s="11"/>
    </row>
    <row r="944" spans="5:5" ht="12.75" x14ac:dyDescent="0.2">
      <c r="E944" s="11"/>
    </row>
    <row r="945" spans="5:5" ht="12.75" x14ac:dyDescent="0.2">
      <c r="E945" s="11"/>
    </row>
    <row r="946" spans="5:5" ht="12.75" x14ac:dyDescent="0.2">
      <c r="E946" s="11"/>
    </row>
    <row r="947" spans="5:5" ht="12.75" x14ac:dyDescent="0.2">
      <c r="E947" s="11"/>
    </row>
    <row r="948" spans="5:5" ht="12.75" x14ac:dyDescent="0.2">
      <c r="E948" s="11"/>
    </row>
    <row r="949" spans="5:5" ht="12.75" x14ac:dyDescent="0.2">
      <c r="E949" s="11"/>
    </row>
    <row r="950" spans="5:5" ht="12.75" x14ac:dyDescent="0.2">
      <c r="E950" s="11"/>
    </row>
    <row r="951" spans="5:5" ht="12.75" x14ac:dyDescent="0.2">
      <c r="E951" s="11"/>
    </row>
    <row r="952" spans="5:5" ht="12.75" x14ac:dyDescent="0.2">
      <c r="E952" s="11"/>
    </row>
    <row r="953" spans="5:5" ht="12.75" x14ac:dyDescent="0.2">
      <c r="E953" s="11"/>
    </row>
    <row r="954" spans="5:5" ht="12.75" x14ac:dyDescent="0.2">
      <c r="E954" s="11"/>
    </row>
    <row r="955" spans="5:5" ht="12.75" x14ac:dyDescent="0.2">
      <c r="E955" s="11"/>
    </row>
    <row r="956" spans="5:5" ht="12.75" x14ac:dyDescent="0.2">
      <c r="E956" s="11"/>
    </row>
    <row r="957" spans="5:5" ht="12.75" x14ac:dyDescent="0.2">
      <c r="E957" s="11"/>
    </row>
    <row r="958" spans="5:5" ht="12.75" x14ac:dyDescent="0.2">
      <c r="E958" s="11"/>
    </row>
    <row r="959" spans="5:5" ht="12.75" x14ac:dyDescent="0.2">
      <c r="E959" s="11"/>
    </row>
    <row r="960" spans="5:5" ht="12.75" x14ac:dyDescent="0.2">
      <c r="E960" s="11"/>
    </row>
    <row r="961" spans="5:5" ht="12.75" x14ac:dyDescent="0.2">
      <c r="E961" s="11"/>
    </row>
    <row r="962" spans="5:5" ht="12.75" x14ac:dyDescent="0.2">
      <c r="E962" s="11"/>
    </row>
    <row r="963" spans="5:5" ht="12.75" x14ac:dyDescent="0.2">
      <c r="E963" s="11"/>
    </row>
    <row r="964" spans="5:5" ht="12.75" x14ac:dyDescent="0.2">
      <c r="E964" s="11"/>
    </row>
    <row r="965" spans="5:5" ht="12.75" x14ac:dyDescent="0.2">
      <c r="E965" s="11"/>
    </row>
    <row r="966" spans="5:5" ht="12.75" x14ac:dyDescent="0.2">
      <c r="E966" s="11"/>
    </row>
    <row r="967" spans="5:5" ht="12.75" x14ac:dyDescent="0.2">
      <c r="E967" s="11"/>
    </row>
    <row r="968" spans="5:5" ht="12.75" x14ac:dyDescent="0.2">
      <c r="E968" s="11"/>
    </row>
    <row r="969" spans="5:5" ht="12.75" x14ac:dyDescent="0.2">
      <c r="E969" s="11"/>
    </row>
    <row r="970" spans="5:5" ht="12.75" x14ac:dyDescent="0.2">
      <c r="E970" s="11"/>
    </row>
    <row r="971" spans="5:5" ht="12.75" x14ac:dyDescent="0.2">
      <c r="E971" s="11"/>
    </row>
    <row r="972" spans="5:5" ht="12.75" x14ac:dyDescent="0.2">
      <c r="E972" s="11"/>
    </row>
    <row r="973" spans="5:5" ht="12.75" x14ac:dyDescent="0.2">
      <c r="E973" s="11"/>
    </row>
    <row r="974" spans="5:5" ht="12.75" x14ac:dyDescent="0.2">
      <c r="E974" s="11"/>
    </row>
    <row r="975" spans="5:5" ht="12.75" x14ac:dyDescent="0.2">
      <c r="E975" s="11"/>
    </row>
    <row r="976" spans="5:5" ht="12.75" x14ac:dyDescent="0.2">
      <c r="E976" s="11"/>
    </row>
    <row r="977" spans="5:5" ht="12.75" x14ac:dyDescent="0.2">
      <c r="E977" s="11"/>
    </row>
    <row r="978" spans="5:5" ht="12.75" x14ac:dyDescent="0.2">
      <c r="E978" s="11"/>
    </row>
    <row r="979" spans="5:5" ht="12.75" x14ac:dyDescent="0.2">
      <c r="E979" s="11"/>
    </row>
    <row r="980" spans="5:5" ht="12.75" x14ac:dyDescent="0.2">
      <c r="E980" s="11"/>
    </row>
    <row r="981" spans="5:5" ht="12.75" x14ac:dyDescent="0.2">
      <c r="E981" s="11"/>
    </row>
    <row r="982" spans="5:5" ht="12.75" x14ac:dyDescent="0.2">
      <c r="E982" s="11"/>
    </row>
    <row r="983" spans="5:5" ht="12.75" x14ac:dyDescent="0.2">
      <c r="E983" s="11"/>
    </row>
    <row r="984" spans="5:5" ht="12.75" x14ac:dyDescent="0.2">
      <c r="E984" s="11"/>
    </row>
    <row r="985" spans="5:5" ht="12.75" x14ac:dyDescent="0.2">
      <c r="E985" s="11"/>
    </row>
    <row r="986" spans="5:5" ht="12.75" x14ac:dyDescent="0.2">
      <c r="E986" s="11"/>
    </row>
    <row r="987" spans="5:5" ht="12.75" x14ac:dyDescent="0.2">
      <c r="E987" s="11"/>
    </row>
    <row r="988" spans="5:5" ht="12.75" x14ac:dyDescent="0.2">
      <c r="E988" s="11"/>
    </row>
    <row r="989" spans="5:5" ht="12.75" x14ac:dyDescent="0.2">
      <c r="E989" s="11"/>
    </row>
    <row r="990" spans="5:5" ht="12.75" x14ac:dyDescent="0.2">
      <c r="E990" s="11"/>
    </row>
    <row r="991" spans="5:5" ht="12.75" x14ac:dyDescent="0.2">
      <c r="E991" s="11"/>
    </row>
    <row r="992" spans="5:5" ht="12.75" x14ac:dyDescent="0.2">
      <c r="E992" s="11"/>
    </row>
    <row r="993" spans="5:5" ht="12.75" x14ac:dyDescent="0.2">
      <c r="E993" s="11"/>
    </row>
    <row r="994" spans="5:5" ht="12.75" x14ac:dyDescent="0.2">
      <c r="E994" s="11"/>
    </row>
    <row r="995" spans="5:5" ht="12.75" x14ac:dyDescent="0.2">
      <c r="E995" s="11"/>
    </row>
    <row r="996" spans="5:5" ht="12.75" x14ac:dyDescent="0.2">
      <c r="E996" s="11"/>
    </row>
    <row r="997" spans="5:5" ht="12.75" x14ac:dyDescent="0.2">
      <c r="E997" s="11"/>
    </row>
    <row r="998" spans="5:5" ht="12.75" x14ac:dyDescent="0.2">
      <c r="E998" s="11"/>
    </row>
    <row r="999" spans="5:5" ht="12.75" x14ac:dyDescent="0.2">
      <c r="E999" s="11"/>
    </row>
    <row r="1000" spans="5:5" ht="12.75" x14ac:dyDescent="0.2">
      <c r="E1000" s="11"/>
    </row>
  </sheetData>
  <phoneticPr fontId="5" type="noConversion"/>
  <pageMargins left="0.7" right="0.7" top="0.75" bottom="0.75" header="0.3" footer="0.3"/>
  <pageSetup orientation="portrait" horizontalDpi="0" verticalDpi="0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6</vt:i4>
      </vt:variant>
    </vt:vector>
  </HeadingPairs>
  <TitlesOfParts>
    <vt:vector size="8" baseType="lpstr">
      <vt:lpstr>Data Analysis</vt:lpstr>
      <vt:lpstr>Stock Portfolio</vt:lpstr>
      <vt:lpstr>FBDOW</vt:lpstr>
      <vt:lpstr>TWTRDOW</vt:lpstr>
      <vt:lpstr>MSFTDOW</vt:lpstr>
      <vt:lpstr>NKEDOW</vt:lpstr>
      <vt:lpstr>GOOGDOW</vt:lpstr>
      <vt:lpstr>PortfolioDOW</vt:lpstr>
    </vt:vector>
  </TitlesOfParts>
  <LinksUpToDate>false</LinksUpToDate>
  <SharedDoc>false</SharedDoc>
  <HyperlinksChanged>false</HyperlinksChanged>
  <AppVersion>16.0300</AppVersion>
  <Company/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