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ma\Desktop\CPS106\"/>
    </mc:Choice>
  </mc:AlternateContent>
  <bookViews>
    <workbookView xWindow="0" yWindow="0" windowWidth="17256" windowHeight="7632"/>
  </bookViews>
  <sheets>
    <sheet name="Auto Loan" sheetId="1" r:id="rId1"/>
  </sheets>
  <calcPr calcId="171027"/>
</workbook>
</file>

<file path=xl/calcChain.xml><?xml version="1.0" encoding="utf-8"?>
<calcChain xmlns="http://schemas.openxmlformats.org/spreadsheetml/2006/main">
  <c r="E6" i="1" l="1"/>
  <c r="E8" i="1" l="1"/>
  <c r="B5" i="1" l="1"/>
  <c r="B7" i="1" s="1"/>
  <c r="B12" i="1"/>
  <c r="B18" i="1"/>
  <c r="B20" i="1" l="1"/>
  <c r="E17" i="1"/>
  <c r="E12" i="1"/>
  <c r="E15" i="1" s="1"/>
  <c r="E13" i="1" l="1"/>
  <c r="E14" i="1" s="1"/>
</calcChain>
</file>

<file path=xl/sharedStrings.xml><?xml version="1.0" encoding="utf-8"?>
<sst xmlns="http://schemas.openxmlformats.org/spreadsheetml/2006/main" count="36" uniqueCount="35">
  <si>
    <t>Auto Loan Calculation</t>
  </si>
  <si>
    <t>Monthly Income</t>
  </si>
  <si>
    <t>Rent</t>
  </si>
  <si>
    <t>Utilities</t>
  </si>
  <si>
    <t>Entertainment</t>
  </si>
  <si>
    <t>Income</t>
  </si>
  <si>
    <t>Fixed Expenses</t>
  </si>
  <si>
    <t>Variable Expenses</t>
  </si>
  <si>
    <t>Dinning out</t>
  </si>
  <si>
    <t>Misc</t>
  </si>
  <si>
    <t>Total</t>
  </si>
  <si>
    <t>Annual Income</t>
  </si>
  <si>
    <t>Income tax rate</t>
  </si>
  <si>
    <t>Monthly take home</t>
  </si>
  <si>
    <t>Auto Loan Information</t>
  </si>
  <si>
    <t>Purchase price</t>
  </si>
  <si>
    <t>Interest rate</t>
  </si>
  <si>
    <t>Periodic rate</t>
  </si>
  <si>
    <t>Down payment</t>
  </si>
  <si>
    <t>Loan Summary</t>
  </si>
  <si>
    <t>Monthly payment</t>
  </si>
  <si>
    <t>Total value repaid</t>
  </si>
  <si>
    <t>Total interest paid</t>
  </si>
  <si>
    <t>Amount of loan</t>
  </si>
  <si>
    <t>Total number of payments</t>
  </si>
  <si>
    <t>Available capital</t>
  </si>
  <si>
    <t>Percentage of available capital</t>
  </si>
  <si>
    <t>.</t>
  </si>
  <si>
    <t>One-Variable Data Table: Auto Prices</t>
  </si>
  <si>
    <t>Insurance rate based on total car price</t>
  </si>
  <si>
    <t>Annual insurance premium</t>
  </si>
  <si>
    <t>Two-Variable Data Table: Purchase Price and APR</t>
  </si>
  <si>
    <t>monthly payment</t>
  </si>
  <si>
    <t>percent of total</t>
  </si>
  <si>
    <t>insurance premium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</si>
</sst>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C000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</borders>
  <cellStyleXfs count="29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0" borderId="0"/>
    <xf numFmtId="0" fontId="3" fillId="3" borderId="0" applyNumberFormat="0" applyBorder="0" applyAlignment="0" applyProtection="0"/>
    <xf numFmtId="0" fontId="4" fillId="4" borderId="1" applyNumberFormat="0" applyAlignment="0" applyProtection="0"/>
    <xf numFmtId="0" fontId="1" fillId="0" borderId="0"/>
    <xf numFmtId="0" fontId="1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2" fillId="2" borderId="0" applyNumberFormat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44" fontId="2" fillId="2" borderId="2" xfId="3" applyNumberFormat="1" applyBorder="1" applyAlignment="1"/>
    <xf numFmtId="9" fontId="0" fillId="0" borderId="2" xfId="0" applyNumberFormat="1" applyBorder="1"/>
    <xf numFmtId="44" fontId="6" fillId="3" borderId="2" xfId="1" applyFont="1" applyFill="1" applyBorder="1"/>
    <xf numFmtId="0" fontId="6" fillId="3" borderId="2" xfId="4" applyNumberFormat="1" applyFont="1" applyBorder="1"/>
    <xf numFmtId="8" fontId="6" fillId="3" borderId="2" xfId="4" applyNumberFormat="1" applyFont="1" applyBorder="1"/>
    <xf numFmtId="2" fontId="0" fillId="0" borderId="2" xfId="1" applyNumberFormat="1" applyFont="1" applyBorder="1"/>
    <xf numFmtId="2" fontId="0" fillId="0" borderId="2" xfId="2" applyNumberFormat="1" applyFont="1" applyBorder="1"/>
    <xf numFmtId="0" fontId="1" fillId="0" borderId="2" xfId="12" applyBorder="1"/>
    <xf numFmtId="0" fontId="5" fillId="0" borderId="2" xfId="13" applyFont="1" applyBorder="1"/>
    <xf numFmtId="44" fontId="0" fillId="0" borderId="2" xfId="14" applyFont="1" applyBorder="1"/>
    <xf numFmtId="44" fontId="1" fillId="0" borderId="2" xfId="15" applyNumberFormat="1" applyBorder="1"/>
    <xf numFmtId="44" fontId="0" fillId="0" borderId="3" xfId="16" applyFont="1" applyBorder="1"/>
    <xf numFmtId="0" fontId="5" fillId="0" borderId="4" xfId="17" applyFont="1" applyBorder="1"/>
    <xf numFmtId="44" fontId="1" fillId="0" borderId="6" xfId="18" applyNumberFormat="1" applyBorder="1"/>
    <xf numFmtId="44" fontId="0" fillId="0" borderId="5" xfId="19" applyFont="1" applyBorder="1"/>
    <xf numFmtId="10" fontId="1" fillId="0" borderId="5" xfId="20" applyNumberFormat="1" applyBorder="1"/>
    <xf numFmtId="10" fontId="0" fillId="0" borderId="2" xfId="21" applyNumberFormat="1" applyFont="1" applyBorder="1"/>
    <xf numFmtId="8" fontId="1" fillId="0" borderId="2" xfId="22" applyNumberFormat="1" applyBorder="1"/>
    <xf numFmtId="44" fontId="0" fillId="0" borderId="6" xfId="23" applyFont="1" applyBorder="1"/>
    <xf numFmtId="0" fontId="1" fillId="0" borderId="7" xfId="24" applyFill="1" applyBorder="1"/>
    <xf numFmtId="0" fontId="2" fillId="2" borderId="4" xfId="25" applyBorder="1" applyAlignment="1"/>
    <xf numFmtId="0" fontId="1" fillId="0" borderId="0" xfId="26" applyFill="1" applyBorder="1"/>
    <xf numFmtId="0" fontId="1" fillId="0" borderId="2" xfId="27" applyFill="1" applyBorder="1"/>
    <xf numFmtId="9" fontId="0" fillId="0" borderId="2" xfId="28" applyFont="1" applyBorder="1"/>
    <xf numFmtId="0" fontId="2" fillId="2" borderId="4" xfId="11" applyBorder="1" applyAlignment="1">
      <alignment horizontal="center"/>
    </xf>
    <xf numFmtId="0" fontId="2" fillId="2" borderId="3" xfId="10" applyBorder="1" applyAlignment="1">
      <alignment horizontal="center"/>
    </xf>
    <xf numFmtId="0" fontId="7" fillId="5" borderId="0" xfId="9" applyFont="1" applyFill="1" applyAlignment="1">
      <alignment horizontal="center"/>
    </xf>
    <xf numFmtId="0" fontId="4" fillId="5" borderId="0" xfId="8" applyFont="1" applyFill="1" applyAlignment="1">
      <alignment horizontal="center"/>
    </xf>
    <xf numFmtId="0" fontId="4" fillId="5" borderId="8" xfId="7" applyFill="1" applyBorder="1" applyAlignment="1">
      <alignment horizontal="center"/>
    </xf>
    <xf numFmtId="0" fontId="8" fillId="3" borderId="2" xfId="6" applyFont="1" applyBorder="1" applyAlignment="1">
      <alignment horizontal="center"/>
    </xf>
    <xf numFmtId="6" fontId="6" fillId="3" borderId="2" xfId="1" applyNumberFormat="1" applyFont="1" applyFill="1" applyBorder="1"/>
  </cellXfs>
  <cellStyles count="29">
    <cellStyle name="0DJwzBM6jMahJQahqC8/wpOpAibzp17p/Dx8roSzpd8=-~BD0tRm56NNUN+x73P8mWQg==" xfId="7"/>
    <cellStyle name="33+/Q+YvD33/X6Vtvr+iA+Xy4Grl2aTO9j/JXUxjBp8=-~F1POPo1MQHqJjDe100+Ncg==" xfId="27"/>
    <cellStyle name="4/svEZhVzwoN9NzDzN73VC7xnn2Koo9vf5F3HE96WwI=-~8s1GeqZFtsDxyTO7KoH60g==" xfId="23"/>
    <cellStyle name="40EwmK4rRwrbCufjjSf9Svl+/tbhDkykA5XFpDMMoXg=-~NSP6DOz7YElXHw3ybe7f1w==" xfId="22"/>
    <cellStyle name="4CXL/wUmMd+BKoWhNEkwL3bWAoE+5jtK8dZCA3ldW2Q=-~7oM3GJD3h8LywUkJdldbVQ==" xfId="14"/>
    <cellStyle name="7HWCLog8McjKGW3YcPlt0Lnvk9AY0Gc551zKjC/g1u4=-~wM/KEKVlPkZzqqaK1pYvaA==" xfId="13"/>
    <cellStyle name="8IK+5QhHlFewmdTuhy4kY+LJL88OXWMW9qL68/5Y7WA=-~t7pNjDy66uRwjwLsU5+qyw==" xfId="10"/>
    <cellStyle name="ADpmuIK4nO+v40KNTv7SY8rSPVDNI7+FSxB+n2GyhAw=-~YCr3SmghHrGPa1dz/Ie23g==" xfId="6"/>
    <cellStyle name="Bad" xfId="3" builtinId="27"/>
    <cellStyle name="ByS41NcWyaK7gAPegnexxK40sP2N/KGzOcGZ5gTPUVg=-~AuUjTgcDo4Va39wMogUTzA==" xfId="21"/>
    <cellStyle name="Currency" xfId="1" builtinId="4"/>
    <cellStyle name="EIfMeWm+aP1AUBC0Zgj5zwHPBkIjITYb0ySxnZXc1Ro=-~6aL0rcbChxg/6ghlZwvtOg==" xfId="17"/>
    <cellStyle name="GYSP+IEgZtRmb7iGzEm+2K8jNWDWenySTu2nDzyJmKU=-~yhzvons12Y4DCMp9EfR/VQ==" xfId="9"/>
    <cellStyle name="IjvcWg3t9MskTdNMe1M4ybx/aFLRJuFq3SCMLfTkQNw=-~rh2YSXxHN7P529CA6c9z1w==" xfId="15"/>
    <cellStyle name="jAnoSLMUm63NxvA39TyLfDHyaXrWsTnstH/4FS5eB20=-~w1r1NIumTbTd+gemH9GJNQ==" xfId="25"/>
    <cellStyle name="JMxy59gYVAHQDFACtO21MYvnTYkRrCSa+u02vnyjosk=-~nQNGvSu+d2SB67pyw19dGQ==" xfId="24"/>
    <cellStyle name="LRYw7cgJRmt5+9CAfennHcebkxJQpi0uL5SxNX6srhc=-~JnBRqdnaHgtDyZW4xPeQJA==" xfId="11"/>
    <cellStyle name="Neutral" xfId="4" builtinId="28"/>
    <cellStyle name="Normal" xfId="0" builtinId="0"/>
    <cellStyle name="oB4deGnlE1X+fo+JHrC0zQ7E3SspJdxdName6kc5kjo=-~Oc3h7IdOMnOs1MNFFOgUDQ==" xfId="12"/>
    <cellStyle name="OsWatWEyU7XkL2fCxk8KEyu4g/2yYweEc7LRC0a+jRs=-~9XfqJQbVK1GPt93PjyW7ag==" xfId="5"/>
    <cellStyle name="Percent" xfId="2" builtinId="5"/>
    <cellStyle name="PkiUsZpdS1yukS+O3zJCk3SYFGnczybw0+BGUU4e+j8=-~ntPLTG9sqEycYLO4JHUuNQ==" xfId="20"/>
    <cellStyle name="RfKVJI1jDKp/zskSEoSWgmUwUIslhv5yNare0wfPbZg=-~xc82no3eGNt76J+zU9TW2g==" xfId="28"/>
    <cellStyle name="Tq3kOnbr7BC74tbFYA4fOk7DH1zvlTSwOWbw3HwT/WU=-~d41P4lAgNSQCxIa3yr6uAQ==" xfId="16"/>
    <cellStyle name="UsU3hEhqJEBkPvPN5WWEW0yOlMnScqxOqJp3oXBAZGY=-~vEoPSCHjhU1whmOToXqDWg==" xfId="8"/>
    <cellStyle name="VQY7dS4JaPwkDBsk97SAMH5herTVwIJNKNF1yPMYNYA=-~J/sgljP9sau7GJYmi/nngg==" xfId="18"/>
    <cellStyle name="ZGWa9sS8jLtSiOSdpH2aGMle+jbrO4TjinJjOEfgkfw=-~foZhDIbTODm67zD85CJ8/w==" xfId="26"/>
    <cellStyle name="ZkxWo6GZ91ixnSzUAQEaGRzTRUF4ueKb3V8DDgusfA8=-~3no39qAQNOqDU2HuVP8qoQ==" xfId="19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tabSelected="1" topLeftCell="F1" workbookViewId="0">
      <selection activeCell="H3" sqref="H3:J31"/>
    </sheetView>
  </sheetViews>
  <sheetFormatPr defaultRowHeight="14.4" x14ac:dyDescent="0.3"/>
  <cols>
    <col min="1" max="1" width="28.6640625" customWidth="1"/>
    <col min="2" max="2" width="11.5546875" bestFit="1" customWidth="1"/>
    <col min="4" max="4" width="35.33203125" bestFit="1" customWidth="1"/>
    <col min="5" max="5" width="11.5546875" bestFit="1" customWidth="1"/>
    <col min="7" max="7" width="13.6640625" customWidth="1"/>
    <col min="8" max="8" width="16.88671875" bestFit="1" customWidth="1"/>
    <col min="9" max="9" width="20.88671875" bestFit="1" customWidth="1"/>
    <col min="10" max="10" width="18.6640625" customWidth="1"/>
    <col min="12" max="12" width="19" customWidth="1"/>
    <col min="13" max="18" width="9" customWidth="1"/>
  </cols>
  <sheetData>
    <row r="1" spans="1:18" ht="15" thickTop="1" x14ac:dyDescent="0.3">
      <c r="A1" s="27" t="s">
        <v>0</v>
      </c>
      <c r="B1" s="27"/>
      <c r="C1" s="27"/>
      <c r="D1" s="27"/>
      <c r="E1" s="27"/>
      <c r="G1" s="29" t="s">
        <v>28</v>
      </c>
      <c r="H1" s="29"/>
      <c r="I1" s="29"/>
      <c r="J1" s="29"/>
      <c r="L1" s="28" t="s">
        <v>31</v>
      </c>
      <c r="M1" s="28"/>
      <c r="N1" s="28"/>
      <c r="O1" s="28"/>
      <c r="P1" s="28"/>
      <c r="Q1" s="28"/>
      <c r="R1" s="28"/>
    </row>
    <row r="2" spans="1:18" x14ac:dyDescent="0.3">
      <c r="G2" s="5"/>
      <c r="H2" s="4" t="s">
        <v>32</v>
      </c>
      <c r="I2" s="4" t="s">
        <v>33</v>
      </c>
      <c r="J2" s="4" t="s">
        <v>34</v>
      </c>
      <c r="L2" s="4"/>
      <c r="M2" s="4"/>
      <c r="N2" s="4"/>
      <c r="O2" s="4"/>
      <c r="P2" s="4"/>
      <c r="Q2" s="4"/>
      <c r="R2" s="4"/>
    </row>
    <row r="3" spans="1:18" x14ac:dyDescent="0.3">
      <c r="A3" s="30" t="s">
        <v>5</v>
      </c>
      <c r="B3" s="30"/>
      <c r="D3" s="27" t="s">
        <v>14</v>
      </c>
      <c r="E3" s="27"/>
      <c r="G3" s="31">
        <v>16000</v>
      </c>
      <c r="H3" s="10"/>
      <c r="I3" s="7"/>
      <c r="J3" s="10"/>
      <c r="L3" s="3"/>
      <c r="M3" s="6"/>
      <c r="N3" s="6"/>
      <c r="O3" s="6"/>
      <c r="P3" s="6"/>
      <c r="Q3" s="6"/>
      <c r="R3" s="6"/>
    </row>
    <row r="4" spans="1:18" x14ac:dyDescent="0.3">
      <c r="A4" s="8" t="s">
        <v>11</v>
      </c>
      <c r="B4" s="10">
        <v>50000</v>
      </c>
      <c r="D4" s="8" t="s">
        <v>15</v>
      </c>
      <c r="E4" s="10">
        <v>21544.383303516937</v>
      </c>
      <c r="G4" s="31">
        <v>16500</v>
      </c>
      <c r="H4" s="10"/>
      <c r="I4" s="7"/>
      <c r="J4" s="10"/>
      <c r="L4" s="3"/>
      <c r="M4" s="6"/>
      <c r="N4" s="6"/>
      <c r="O4" s="6"/>
      <c r="P4" s="6"/>
      <c r="Q4" s="6"/>
      <c r="R4" s="6"/>
    </row>
    <row r="5" spans="1:18" x14ac:dyDescent="0.3">
      <c r="A5" s="8" t="s">
        <v>1</v>
      </c>
      <c r="B5" s="11">
        <f>B4/12</f>
        <v>4166.666666666667</v>
      </c>
      <c r="D5" s="8" t="s">
        <v>18</v>
      </c>
      <c r="E5" s="10">
        <v>5000</v>
      </c>
      <c r="G5" s="31">
        <v>17000</v>
      </c>
      <c r="H5" s="10"/>
      <c r="I5" s="7"/>
      <c r="J5" s="10"/>
      <c r="L5" s="3"/>
      <c r="M5" s="6"/>
      <c r="N5" s="6"/>
      <c r="O5" s="6"/>
      <c r="P5" s="6"/>
      <c r="Q5" s="6"/>
      <c r="R5" s="6"/>
    </row>
    <row r="6" spans="1:18" ht="15" thickBot="1" x14ac:dyDescent="0.35">
      <c r="A6" s="8" t="s">
        <v>12</v>
      </c>
      <c r="B6" s="16">
        <v>6.25E-2</v>
      </c>
      <c r="D6" s="8" t="s">
        <v>23</v>
      </c>
      <c r="E6" s="10">
        <f>E4-E5</f>
        <v>16544.383303516937</v>
      </c>
      <c r="G6" s="31">
        <v>17500</v>
      </c>
      <c r="H6" s="10"/>
      <c r="I6" s="7"/>
      <c r="J6" s="10"/>
      <c r="L6" s="3"/>
      <c r="M6" s="6"/>
      <c r="N6" s="6"/>
      <c r="O6" s="6"/>
      <c r="P6" s="6"/>
      <c r="Q6" s="6"/>
      <c r="R6" s="6"/>
    </row>
    <row r="7" spans="1:18" ht="15" thickTop="1" x14ac:dyDescent="0.3">
      <c r="A7" s="13" t="s">
        <v>13</v>
      </c>
      <c r="B7" s="14">
        <f>B5-B5*B6</f>
        <v>3906.2500000000005</v>
      </c>
      <c r="D7" s="8" t="s">
        <v>16</v>
      </c>
      <c r="E7" s="17">
        <v>0.04</v>
      </c>
      <c r="G7" s="31">
        <v>18000</v>
      </c>
      <c r="H7" s="10"/>
      <c r="I7" s="7"/>
      <c r="J7" s="10"/>
      <c r="L7" s="3"/>
      <c r="M7" s="6"/>
      <c r="N7" s="6"/>
      <c r="O7" s="6"/>
      <c r="P7" s="6"/>
      <c r="Q7" s="6"/>
      <c r="R7" s="6"/>
    </row>
    <row r="8" spans="1:18" x14ac:dyDescent="0.3">
      <c r="A8" s="13"/>
      <c r="B8" s="14"/>
      <c r="D8" s="8" t="s">
        <v>17</v>
      </c>
      <c r="E8" s="17">
        <f>E7/12</f>
        <v>3.3333333333333335E-3</v>
      </c>
      <c r="G8" s="31">
        <v>18500</v>
      </c>
      <c r="H8" s="10"/>
      <c r="I8" s="7"/>
      <c r="J8" s="10"/>
      <c r="L8" s="3"/>
      <c r="M8" s="6"/>
      <c r="N8" s="6"/>
      <c r="O8" s="6"/>
      <c r="P8" s="6"/>
      <c r="Q8" s="6"/>
      <c r="R8" s="6"/>
    </row>
    <row r="9" spans="1:18" x14ac:dyDescent="0.3">
      <c r="A9" s="25" t="s">
        <v>6</v>
      </c>
      <c r="B9" s="26"/>
      <c r="D9" s="8" t="s">
        <v>24</v>
      </c>
      <c r="E9" s="8">
        <v>60</v>
      </c>
      <c r="G9" s="31">
        <v>19000</v>
      </c>
      <c r="H9" s="10"/>
      <c r="I9" s="7"/>
      <c r="J9" s="10"/>
      <c r="L9" s="3"/>
      <c r="M9" s="6"/>
      <c r="N9" s="6"/>
      <c r="O9" s="6"/>
      <c r="P9" s="6"/>
      <c r="Q9" s="6"/>
      <c r="R9" s="6"/>
    </row>
    <row r="10" spans="1:18" x14ac:dyDescent="0.3">
      <c r="A10" s="8" t="s">
        <v>2</v>
      </c>
      <c r="B10" s="12">
        <v>1200</v>
      </c>
      <c r="G10" s="31">
        <v>19500</v>
      </c>
      <c r="H10" s="10"/>
      <c r="I10" s="7"/>
      <c r="J10" s="10"/>
      <c r="L10" s="3"/>
      <c r="M10" s="6"/>
      <c r="N10" s="6"/>
      <c r="O10" s="6"/>
      <c r="P10" s="6"/>
      <c r="Q10" s="6"/>
      <c r="R10" s="6"/>
    </row>
    <row r="11" spans="1:18" ht="15" thickBot="1" x14ac:dyDescent="0.35">
      <c r="A11" s="8" t="s">
        <v>3</v>
      </c>
      <c r="B11" s="15">
        <v>125</v>
      </c>
      <c r="D11" s="27" t="s">
        <v>19</v>
      </c>
      <c r="E11" s="27"/>
      <c r="G11" s="31">
        <v>20000</v>
      </c>
      <c r="H11" s="10"/>
      <c r="I11" s="7"/>
      <c r="J11" s="10"/>
      <c r="L11" s="3"/>
      <c r="M11" s="6"/>
      <c r="N11" s="6"/>
      <c r="O11" s="6"/>
      <c r="P11" s="6"/>
      <c r="Q11" s="6"/>
      <c r="R11" s="6"/>
    </row>
    <row r="12" spans="1:18" ht="15" thickTop="1" x14ac:dyDescent="0.3">
      <c r="A12" s="13" t="s">
        <v>10</v>
      </c>
      <c r="B12" s="14">
        <f>SUM(B10:B11)</f>
        <v>1325</v>
      </c>
      <c r="D12" s="8" t="s">
        <v>20</v>
      </c>
      <c r="E12" s="18">
        <f>PMT(E8,E9,-E6)</f>
        <v>304.69000000000005</v>
      </c>
      <c r="G12" s="31">
        <v>20500</v>
      </c>
      <c r="H12" s="10"/>
      <c r="I12" s="7"/>
      <c r="J12" s="10"/>
      <c r="L12" s="3"/>
      <c r="M12" s="6"/>
      <c r="N12" s="6"/>
      <c r="O12" s="6"/>
      <c r="P12" s="6"/>
      <c r="Q12" s="6"/>
      <c r="R12" s="6"/>
    </row>
    <row r="13" spans="1:18" x14ac:dyDescent="0.3">
      <c r="A13" s="13"/>
      <c r="B13" s="14"/>
      <c r="D13" s="8" t="s">
        <v>21</v>
      </c>
      <c r="E13" s="18">
        <f>E12*E9</f>
        <v>18281.400000000001</v>
      </c>
      <c r="G13" s="31">
        <v>21000</v>
      </c>
      <c r="H13" s="10"/>
      <c r="I13" s="7"/>
      <c r="J13" s="10"/>
      <c r="L13" s="3"/>
      <c r="M13" s="6"/>
      <c r="N13" s="6"/>
      <c r="O13" s="6"/>
      <c r="P13" s="6"/>
      <c r="Q13" s="6"/>
      <c r="R13" s="6"/>
    </row>
    <row r="14" spans="1:18" x14ac:dyDescent="0.3">
      <c r="A14" s="25" t="s">
        <v>7</v>
      </c>
      <c r="B14" s="26"/>
      <c r="D14" s="8" t="s">
        <v>22</v>
      </c>
      <c r="E14" s="18">
        <f>E13-E6</f>
        <v>1737.0166964830642</v>
      </c>
      <c r="G14" s="31">
        <v>21500</v>
      </c>
      <c r="H14" s="10"/>
      <c r="I14" s="7"/>
      <c r="J14" s="10"/>
      <c r="L14" s="3"/>
      <c r="M14" s="6"/>
      <c r="N14" s="6"/>
      <c r="O14" s="6"/>
      <c r="P14" s="6"/>
      <c r="Q14" s="6"/>
      <c r="R14" s="6"/>
    </row>
    <row r="15" spans="1:18" x14ac:dyDescent="0.3">
      <c r="A15" s="8" t="s">
        <v>8</v>
      </c>
      <c r="B15" s="10">
        <v>250</v>
      </c>
      <c r="D15" s="23" t="s">
        <v>26</v>
      </c>
      <c r="E15" s="24">
        <f>E12/B20</f>
        <v>0.15000123076923078</v>
      </c>
      <c r="G15" s="31">
        <v>22000</v>
      </c>
      <c r="H15" s="10"/>
      <c r="I15" s="7"/>
      <c r="J15" s="10"/>
      <c r="L15" s="3"/>
      <c r="M15" s="6"/>
      <c r="N15" s="6"/>
      <c r="O15" s="6"/>
      <c r="P15" s="6"/>
      <c r="Q15" s="6"/>
      <c r="R15" s="6"/>
    </row>
    <row r="16" spans="1:18" x14ac:dyDescent="0.3">
      <c r="A16" s="8" t="s">
        <v>4</v>
      </c>
      <c r="B16" s="10">
        <v>150</v>
      </c>
      <c r="D16" s="23" t="s">
        <v>29</v>
      </c>
      <c r="E16" s="2">
        <v>0.06</v>
      </c>
      <c r="G16" s="31">
        <v>22500</v>
      </c>
      <c r="H16" s="10"/>
      <c r="I16" s="7"/>
      <c r="J16" s="10"/>
      <c r="L16" s="3"/>
      <c r="M16" s="6"/>
      <c r="N16" s="6"/>
      <c r="O16" s="6"/>
      <c r="P16" s="6"/>
      <c r="Q16" s="6"/>
      <c r="R16" s="6"/>
    </row>
    <row r="17" spans="1:18" ht="15" thickBot="1" x14ac:dyDescent="0.35">
      <c r="A17" s="8" t="s">
        <v>9</v>
      </c>
      <c r="B17" s="15">
        <v>150</v>
      </c>
      <c r="D17" s="23" t="s">
        <v>30</v>
      </c>
      <c r="E17" s="18">
        <f>E6*E16</f>
        <v>992.6629982110162</v>
      </c>
      <c r="G17" s="31">
        <v>23000</v>
      </c>
      <c r="H17" s="10"/>
      <c r="I17" s="7"/>
      <c r="J17" s="10"/>
      <c r="L17" s="3"/>
      <c r="M17" s="6"/>
      <c r="N17" s="6"/>
      <c r="O17" s="6"/>
      <c r="P17" s="6"/>
      <c r="Q17" s="6"/>
      <c r="R17" s="6"/>
    </row>
    <row r="18" spans="1:18" ht="15" thickTop="1" x14ac:dyDescent="0.3">
      <c r="A18" s="9" t="s">
        <v>10</v>
      </c>
      <c r="B18" s="19">
        <f>SUM(B15:B17)</f>
        <v>550</v>
      </c>
      <c r="G18" s="31">
        <v>23500</v>
      </c>
      <c r="H18" s="10"/>
      <c r="I18" s="7"/>
      <c r="J18" s="10"/>
      <c r="L18" s="3"/>
      <c r="M18" s="6"/>
      <c r="N18" s="6"/>
      <c r="O18" s="6"/>
      <c r="P18" s="6"/>
      <c r="Q18" s="6"/>
      <c r="R18" s="6"/>
    </row>
    <row r="19" spans="1:18" x14ac:dyDescent="0.3">
      <c r="A19" s="20"/>
      <c r="G19" s="31">
        <v>24000</v>
      </c>
      <c r="H19" s="10"/>
      <c r="I19" s="7"/>
      <c r="J19" s="10"/>
      <c r="L19" s="3"/>
      <c r="M19" s="6"/>
      <c r="N19" s="6"/>
      <c r="O19" s="6"/>
      <c r="P19" s="6"/>
      <c r="Q19" s="6"/>
      <c r="R19" s="6"/>
    </row>
    <row r="20" spans="1:18" x14ac:dyDescent="0.3">
      <c r="A20" s="21" t="s">
        <v>25</v>
      </c>
      <c r="B20" s="1">
        <f>B7-B12-B18</f>
        <v>2031.2500000000005</v>
      </c>
      <c r="G20" s="31">
        <v>24500</v>
      </c>
      <c r="H20" s="10"/>
      <c r="I20" s="7"/>
      <c r="J20" s="10"/>
      <c r="L20" s="3"/>
      <c r="M20" s="6"/>
      <c r="N20" s="6"/>
      <c r="O20" s="6"/>
      <c r="P20" s="6"/>
      <c r="Q20" s="6"/>
      <c r="R20" s="6"/>
    </row>
    <row r="21" spans="1:18" x14ac:dyDescent="0.3">
      <c r="A21" s="22" t="s">
        <v>27</v>
      </c>
      <c r="G21" s="31">
        <v>25000</v>
      </c>
      <c r="H21" s="10"/>
      <c r="I21" s="7"/>
      <c r="J21" s="10"/>
      <c r="L21" s="3"/>
      <c r="M21" s="6"/>
      <c r="N21" s="6"/>
      <c r="O21" s="6"/>
      <c r="P21" s="6"/>
      <c r="Q21" s="6"/>
      <c r="R21" s="6"/>
    </row>
    <row r="22" spans="1:18" x14ac:dyDescent="0.3">
      <c r="G22" s="31">
        <v>25500</v>
      </c>
      <c r="H22" s="10"/>
      <c r="I22" s="7"/>
      <c r="J22" s="10"/>
      <c r="L22" s="3"/>
      <c r="M22" s="6"/>
      <c r="N22" s="6"/>
      <c r="O22" s="6"/>
      <c r="P22" s="6"/>
      <c r="Q22" s="6"/>
      <c r="R22" s="6"/>
    </row>
    <row r="23" spans="1:18" x14ac:dyDescent="0.3">
      <c r="G23" s="31">
        <v>26000</v>
      </c>
      <c r="H23" s="10"/>
      <c r="I23" s="7"/>
      <c r="J23" s="10"/>
      <c r="L23" s="3"/>
      <c r="M23" s="6"/>
      <c r="N23" s="6"/>
      <c r="O23" s="6"/>
      <c r="P23" s="6"/>
      <c r="Q23" s="6"/>
      <c r="R23" s="6"/>
    </row>
    <row r="24" spans="1:18" x14ac:dyDescent="0.3">
      <c r="G24" s="31">
        <v>26500</v>
      </c>
      <c r="H24" s="10"/>
      <c r="I24" s="7"/>
      <c r="J24" s="10"/>
      <c r="L24" s="3"/>
      <c r="M24" s="6"/>
      <c r="N24" s="6"/>
      <c r="O24" s="6"/>
      <c r="P24" s="6"/>
      <c r="Q24" s="6"/>
      <c r="R24" s="6"/>
    </row>
    <row r="25" spans="1:18" x14ac:dyDescent="0.3">
      <c r="G25" s="31">
        <v>27000</v>
      </c>
      <c r="H25" s="10"/>
      <c r="I25" s="7"/>
      <c r="J25" s="10"/>
      <c r="L25" s="3"/>
      <c r="M25" s="6"/>
      <c r="N25" s="6"/>
      <c r="O25" s="6"/>
      <c r="P25" s="6"/>
      <c r="Q25" s="6"/>
      <c r="R25" s="6"/>
    </row>
    <row r="26" spans="1:18" x14ac:dyDescent="0.3">
      <c r="G26" s="31">
        <v>27500</v>
      </c>
      <c r="H26" s="10"/>
      <c r="I26" s="7"/>
      <c r="J26" s="10"/>
      <c r="L26" s="3"/>
      <c r="M26" s="6"/>
      <c r="N26" s="6"/>
      <c r="O26" s="6"/>
      <c r="P26" s="6"/>
      <c r="Q26" s="6"/>
      <c r="R26" s="6"/>
    </row>
    <row r="27" spans="1:18" x14ac:dyDescent="0.3">
      <c r="G27" s="31">
        <v>28000</v>
      </c>
      <c r="H27" s="10"/>
      <c r="I27" s="7"/>
      <c r="J27" s="10"/>
      <c r="L27" s="3"/>
      <c r="M27" s="6"/>
      <c r="N27" s="6"/>
      <c r="O27" s="6"/>
      <c r="P27" s="6"/>
      <c r="Q27" s="6"/>
      <c r="R27" s="6"/>
    </row>
    <row r="28" spans="1:18" x14ac:dyDescent="0.3">
      <c r="G28" s="31">
        <v>28500</v>
      </c>
      <c r="H28" s="10"/>
      <c r="I28" s="7"/>
      <c r="J28" s="10"/>
      <c r="L28" s="3"/>
      <c r="M28" s="6"/>
      <c r="N28" s="6"/>
      <c r="O28" s="6"/>
      <c r="P28" s="6"/>
      <c r="Q28" s="6"/>
      <c r="R28" s="6"/>
    </row>
    <row r="29" spans="1:18" x14ac:dyDescent="0.3">
      <c r="G29" s="31">
        <v>29000</v>
      </c>
      <c r="H29" s="10"/>
      <c r="I29" s="7"/>
      <c r="J29" s="10"/>
      <c r="L29" s="3"/>
      <c r="M29" s="6"/>
      <c r="N29" s="6"/>
      <c r="O29" s="6"/>
      <c r="P29" s="6"/>
      <c r="Q29" s="6"/>
      <c r="R29" s="6"/>
    </row>
    <row r="30" spans="1:18" x14ac:dyDescent="0.3">
      <c r="G30" s="31">
        <v>29500</v>
      </c>
      <c r="H30" s="10"/>
      <c r="I30" s="7"/>
      <c r="J30" s="10"/>
      <c r="L30" s="3"/>
      <c r="M30" s="6"/>
      <c r="N30" s="6"/>
      <c r="O30" s="6"/>
      <c r="P30" s="6"/>
      <c r="Q30" s="6"/>
      <c r="R30" s="6"/>
    </row>
    <row r="31" spans="1:18" x14ac:dyDescent="0.3">
      <c r="G31" s="31">
        <v>30000</v>
      </c>
      <c r="H31" s="10"/>
      <c r="I31" s="7"/>
      <c r="J31" s="10"/>
      <c r="L31" s="3"/>
      <c r="M31" s="6"/>
      <c r="N31" s="6"/>
      <c r="O31" s="6"/>
      <c r="P31" s="6"/>
      <c r="Q31" s="6"/>
      <c r="R31" s="6"/>
    </row>
  </sheetData>
  <mergeCells count="8">
    <mergeCell ref="A14:B14"/>
    <mergeCell ref="D3:E3"/>
    <mergeCell ref="D11:E11"/>
    <mergeCell ref="L1:R1"/>
    <mergeCell ref="A1:E1"/>
    <mergeCell ref="G1:J1"/>
    <mergeCell ref="A3:B3"/>
    <mergeCell ref="A9:B9"/>
  </mergeCells>
  <conditionalFormatting sqref="B20">
    <cfRule type="cellIs" dxfId="0" priority="1" operator="greaterThan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project>
  <id>abGlvf3b9JA+q7ToA7lppEw3J0oI9EYlgasToT7GXXI=-~+br8XNX3XBhmqEoQ4e94nw==</id>
</project>
</file>

<file path=customXml/itemProps1.xml><?xml version="1.0" encoding="utf-8"?>
<ds:datastoreItem xmlns:ds="http://schemas.openxmlformats.org/officeDocument/2006/customXml" ds:itemID="{86A74469-ED9F-446F-8E74-22E0A3B3DC1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Auto Loan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</dc:creator>
  <cp:lastModifiedBy>Karlie Mayville</cp:lastModifiedBy>
  <dcterms:created xsi:type="dcterms:W3CDTF">2012-09-04T18:32:03Z</dcterms:created>
  <dcterms:modified xsi:type="dcterms:W3CDTF">2016-12-06T23:20:40Z</dcterms:modified>
</cp:coreProperties>
</file>