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w.Harms\Desktop\"/>
    </mc:Choice>
  </mc:AlternateContent>
  <bookViews>
    <workbookView xWindow="0" yWindow="0" windowWidth="23340" windowHeight="10920"/>
  </bookViews>
  <sheets>
    <sheet name="Houses" sheetId="2" r:id="rId1"/>
    <sheet name="Frequncy Chart" sheetId="3" r:id="rId2"/>
    <sheet name="Disputation Chart" sheetId="4" r:id="rId3"/>
    <sheet name="Bedroom Bar Chart" sheetId="5" r:id="rId4"/>
  </sheets>
  <definedNames>
    <definedName name="_xlchart.v2.0" hidden="1">Houses!$A$3:$A$102</definedName>
    <definedName name="_xlchart.v2.1" hidden="1">Houses!$B$2</definedName>
    <definedName name="_xlchart.v2.10" hidden="1">Houses!$C$2</definedName>
    <definedName name="_xlchart.v2.11" hidden="1">Houses!$C$3:$C$102</definedName>
    <definedName name="_xlchart.v2.12" hidden="1">Houses!$D$2</definedName>
    <definedName name="_xlchart.v2.13" hidden="1">Houses!$D$3:$D$102</definedName>
    <definedName name="_xlchart.v2.14" hidden="1">Houses!$A$3:$A$102</definedName>
    <definedName name="_xlchart.v2.15" hidden="1">Houses!$B$2</definedName>
    <definedName name="_xlchart.v2.16" hidden="1">Houses!$B$3:$B$102</definedName>
    <definedName name="_xlchart.v2.17" hidden="1">Houses!$C$2</definedName>
    <definedName name="_xlchart.v2.18" hidden="1">Houses!$C$3:$C$102</definedName>
    <definedName name="_xlchart.v2.19" hidden="1">Houses!$D$2</definedName>
    <definedName name="_xlchart.v2.2" hidden="1">Houses!$B$3:$B$102</definedName>
    <definedName name="_xlchart.v2.20" hidden="1">Houses!$D$3:$D$102</definedName>
    <definedName name="_xlchart.v2.3" hidden="1">Houses!$C$2</definedName>
    <definedName name="_xlchart.v2.4" hidden="1">Houses!$C$3:$C$102</definedName>
    <definedName name="_xlchart.v2.5" hidden="1">Houses!$D$2</definedName>
    <definedName name="_xlchart.v2.6" hidden="1">Houses!$D$3:$D$102</definedName>
    <definedName name="_xlchart.v2.7" hidden="1">Houses!$A$3:$A$102</definedName>
    <definedName name="_xlchart.v2.8" hidden="1">Houses!$B$2</definedName>
    <definedName name="_xlchart.v2.9" hidden="1">Houses!$B$3:$B$102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H3" i="2"/>
  <c r="M3" i="2"/>
  <c r="G4" i="2"/>
  <c r="H4" i="2"/>
  <c r="M4" i="2"/>
  <c r="G5" i="2"/>
  <c r="H5" i="2"/>
  <c r="M5" i="2"/>
  <c r="G6" i="2"/>
  <c r="H6" i="2"/>
  <c r="M6" i="2"/>
  <c r="G7" i="2"/>
  <c r="H7" i="2"/>
  <c r="M7" i="2"/>
  <c r="G8" i="2"/>
  <c r="H8" i="2"/>
  <c r="M8" i="2"/>
  <c r="G9" i="2"/>
  <c r="H9" i="2"/>
  <c r="M9" i="2"/>
  <c r="G10" i="2"/>
  <c r="H10" i="2"/>
  <c r="M10" i="2"/>
  <c r="G11" i="2"/>
  <c r="H11" i="2"/>
  <c r="G12" i="2"/>
  <c r="H12" i="2"/>
  <c r="G13" i="2"/>
  <c r="H13" i="2"/>
  <c r="G14" i="2"/>
  <c r="H14" i="2"/>
  <c r="G18" i="2"/>
  <c r="G19" i="2"/>
  <c r="G20" i="2"/>
  <c r="G21" i="2"/>
</calcChain>
</file>

<file path=xl/sharedStrings.xml><?xml version="1.0" encoding="utf-8"?>
<sst xmlns="http://schemas.openxmlformats.org/spreadsheetml/2006/main" count="143" uniqueCount="138">
  <si>
    <t>10797 Casa Blanca Dr, Goodyear</t>
  </si>
  <si>
    <t>15917 W Vernon Ave, Goodyear</t>
  </si>
  <si>
    <t>4315 N 183rd Dr, Goodyear</t>
  </si>
  <si>
    <t>4188 N 182nd Ln, Goodyear</t>
  </si>
  <si>
    <t>13132 W Beverly Rd, Goodyear</t>
  </si>
  <si>
    <t>8876 S Santa Elizabeth Dr, Goodyear</t>
  </si>
  <si>
    <t>15932 W Ashland Ave, Goodyear</t>
  </si>
  <si>
    <t>4164 N 182nd Ln, Goodyear</t>
  </si>
  <si>
    <t>3197 N Palmer Dr, Goodyear</t>
  </si>
  <si>
    <t>15318 W Fairmount Ave, Goodyear</t>
  </si>
  <si>
    <t>4152 N 182nd Ln, Goodyear</t>
  </si>
  <si>
    <t>18083 W Narramore Rd, Goodyear</t>
  </si>
  <si>
    <t>16055 W Cambridge Ave, Goodyear</t>
  </si>
  <si>
    <t>4244 N 161st Ave, Goodyear</t>
  </si>
  <si>
    <t>18658 W Miami St, Goodyear</t>
  </si>
  <si>
    <t>16643 W Watkins St, Goodyear</t>
  </si>
  <si>
    <t>14102 W Windosor Ave, Goodyear</t>
  </si>
  <si>
    <t>15165 W Catalina Dr, Goodyear</t>
  </si>
  <si>
    <t>16180 W Glenrosa Ave, Goodyear</t>
  </si>
  <si>
    <t>16332 W Roanoke Ave, Goodyear</t>
  </si>
  <si>
    <t>4353 N 152nd Dr, Goodyear</t>
  </si>
  <si>
    <t>14412 W Monte Vista Rd, Goodyear</t>
  </si>
  <si>
    <t>16141 W Glenrosa Ave, Goodyear</t>
  </si>
  <si>
    <t>15368 W Coolidge St, Goodyear</t>
  </si>
  <si>
    <t>13611 W Holly St, Goodyear</t>
  </si>
  <si>
    <t>16206 W Cocopah St, Goodyear</t>
  </si>
  <si>
    <t>14489 W Windward Ave, Goodyear</t>
  </si>
  <si>
    <t>14474 W Avalon Dr, Goodyear</t>
  </si>
  <si>
    <t>3073 N 159th Dr, Goodyear</t>
  </si>
  <si>
    <t>15265 W Montecito Ave, Goodyear</t>
  </si>
  <si>
    <t>2645 N 137th Ave, Goodyear</t>
  </si>
  <si>
    <t>4425 S 180th Ave, Goodyear</t>
  </si>
  <si>
    <t>4326 N 186th Ln, Goodyear</t>
  </si>
  <si>
    <t>16334 W Roosevelt St, Goodyear</t>
  </si>
  <si>
    <t>16353 W Granada Rd, Goodyear</t>
  </si>
  <si>
    <t>14640 W Merrell St, Goodyear</t>
  </si>
  <si>
    <t>15317 W Montecito Ave, Goodyear</t>
  </si>
  <si>
    <t>15700 W Almeria Rd, Goodyear</t>
  </si>
  <si>
    <t>1772 N 157th Dr, Goodyear</t>
  </si>
  <si>
    <t>15291 W Amelia Dr, Goodyear</t>
  </si>
  <si>
    <t>13229 W Palm Ln, Goodyear</t>
  </si>
  <si>
    <t>18580 W San Carlos Dr, Goodyear</t>
  </si>
  <si>
    <t>16428 W Magnolia St, Goodyear</t>
  </si>
  <si>
    <t>16160 W Pima St, Goodyear</t>
  </si>
  <si>
    <t>4384 N 186th Ln, Goodyear</t>
  </si>
  <si>
    <t>4262 N 180th Ln, Goodyear</t>
  </si>
  <si>
    <t>15438 W mackenzie Dr, Goodyear</t>
  </si>
  <si>
    <t>15875 W Windsor Ave, Goodyear</t>
  </si>
  <si>
    <t>4614 S 180th Ave, Goodyear</t>
  </si>
  <si>
    <t>16941 W rio Vista Ln, Goodyear</t>
  </si>
  <si>
    <t>17336 W Elizabeth Ave, Goodyear</t>
  </si>
  <si>
    <t>2663 S 158th Dr, Goodyear</t>
  </si>
  <si>
    <t>15842 W Durango St, Goodyear</t>
  </si>
  <si>
    <t>17343 W Buchanan St, Goodyear</t>
  </si>
  <si>
    <t>17745 W Desert View Ln, Goodyear</t>
  </si>
  <si>
    <t>15659 W Westview Dr, Goodyear</t>
  </si>
  <si>
    <t>17421 W Mohave St, Goodyear</t>
  </si>
  <si>
    <t>15568 W Westview Dr, Goodyear</t>
  </si>
  <si>
    <t>11448 S Coolwater Dr, Goodyear</t>
  </si>
  <si>
    <t>3543 S 185th Dr, Goodyear</t>
  </si>
  <si>
    <t xml:space="preserve">The data does align with Chebyshev's Theorem. At least 75% of the data is within two standard deviations of the mean. </t>
  </si>
  <si>
    <t>12561 S 176th Ave, Goodyear</t>
  </si>
  <si>
    <t>Chebyshev’s Theorem</t>
  </si>
  <si>
    <t>4013 N 163rd Dr, Goodyear</t>
  </si>
  <si>
    <t>13233 W Cambridge Ave, Goodyear</t>
  </si>
  <si>
    <t>13335 S 176th Ln, Goodyear</t>
  </si>
  <si>
    <t>16234 W Williams St, Goodyear</t>
  </si>
  <si>
    <t xml:space="preserve">This data does not align perfectly with the empriacal rule. More than 68% is within the first standard deviation. The data does match the emiracal rule in that 95% of the figures are within two standar deviations. </t>
  </si>
  <si>
    <t>17429 W Madison St, Goodyear</t>
  </si>
  <si>
    <t>3rd standard deviation</t>
  </si>
  <si>
    <t>13165 S 182nd Ave, Goodyear</t>
  </si>
  <si>
    <t>2nd standard deviation</t>
  </si>
  <si>
    <t>12358 S 176th Ave, Goodyear</t>
  </si>
  <si>
    <t>1st standard deviation</t>
  </si>
  <si>
    <t>14645 W Piccadilly Rd, Goodyear</t>
  </si>
  <si>
    <t>EMPIRACAL RULE ANALYSIS - SALES PRICE</t>
  </si>
  <si>
    <t>17516 W Canyon Ln, Goodyear</t>
  </si>
  <si>
    <t>3676 S 186th Ln, Goodyear</t>
  </si>
  <si>
    <t>17736 W Sherman St, Goodyear</t>
  </si>
  <si>
    <t>17905 W Santa Alberta Ln, Goodyear</t>
  </si>
  <si>
    <t>18112 W San Alejandro Dr, Goodyear</t>
  </si>
  <si>
    <t>3010 N 148th Ave, Goodyear</t>
  </si>
  <si>
    <t>The vast majority of homes listed in the Phoenix market are listed between $200,000 - $300,000.</t>
  </si>
  <si>
    <t>16254 W Gibson Ln, Goodyear</t>
  </si>
  <si>
    <t>15941 W Madison St, Goodyear</t>
  </si>
  <si>
    <t>15852 W Earll Dr, Goodyear</t>
  </si>
  <si>
    <t>4303 N 154th Dr, Goodyear</t>
  </si>
  <si>
    <t>3103 N 150th Ave, Goodyear</t>
  </si>
  <si>
    <t>17968 W Porter Ct, Goodyear</t>
  </si>
  <si>
    <t>16813 W Hammond St, Goodyear</t>
  </si>
  <si>
    <t>15058 W Fillmore St, Goodyear</t>
  </si>
  <si>
    <t>17279 W Watkins St, Goodyear</t>
  </si>
  <si>
    <t>17772 W Sherman St, Goodyear</t>
  </si>
  <si>
    <t>Frequency</t>
  </si>
  <si>
    <t>Number of Bedrooms</t>
  </si>
  <si>
    <t>16071 W Pima St, Goodyear</t>
  </si>
  <si>
    <t>BEDROOMS</t>
  </si>
  <si>
    <t>17044 W Mohave St, Goodyear</t>
  </si>
  <si>
    <t>1923 S 171st Dr, Goodyear</t>
  </si>
  <si>
    <t>QUARTILE MAX</t>
  </si>
  <si>
    <t>17785 W Tonto St, Goodyear</t>
  </si>
  <si>
    <t>3RD QUARTILE</t>
  </si>
  <si>
    <t>1176 N 163rd Ln, Goodyear</t>
  </si>
  <si>
    <t>SALES PRICE FREQUENCY</t>
  </si>
  <si>
    <t>MEDIAN</t>
  </si>
  <si>
    <t>16764 W Lincoln St, Goodyear</t>
  </si>
  <si>
    <t>1ST QUARTILE</t>
  </si>
  <si>
    <t>2478 S 155th Ln, Goodyear</t>
  </si>
  <si>
    <t>800-899</t>
  </si>
  <si>
    <t>QUARTILE MIN</t>
  </si>
  <si>
    <t>16766 W Rio Vista Ln, Goodyear</t>
  </si>
  <si>
    <t>700-799</t>
  </si>
  <si>
    <t>RANGE MAX</t>
  </si>
  <si>
    <t>15056 W Taylor St, Goodyear</t>
  </si>
  <si>
    <t>600-699</t>
  </si>
  <si>
    <t>RANGE MIN</t>
  </si>
  <si>
    <t>17580 W East Wind Ave, Goodyear</t>
  </si>
  <si>
    <t>500-599</t>
  </si>
  <si>
    <t>STAND DEV</t>
  </si>
  <si>
    <t>15862 W Jackson St, Goodyear</t>
  </si>
  <si>
    <t>400-499</t>
  </si>
  <si>
    <t>VARIANCE</t>
  </si>
  <si>
    <t>17253 W Apache St, Goodyear</t>
  </si>
  <si>
    <t>300-399</t>
  </si>
  <si>
    <t>MODE</t>
  </si>
  <si>
    <t>16069 W Sierra St, Goodyear</t>
  </si>
  <si>
    <t>200-299</t>
  </si>
  <si>
    <t>16224 W Superior Ave, Goodyear</t>
  </si>
  <si>
    <t>100-199</t>
  </si>
  <si>
    <t>MEAN</t>
  </si>
  <si>
    <t>609 E Calle Chulo Rd, Goodyear</t>
  </si>
  <si>
    <t>Relative Frequency</t>
  </si>
  <si>
    <t>Labels</t>
  </si>
  <si>
    <t>Upper Limits</t>
  </si>
  <si>
    <t>SQUARE FOOTAGE</t>
  </si>
  <si>
    <t>LISTING PRICE</t>
  </si>
  <si>
    <t>PROPERTY ADDRESS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</si>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</sst>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2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64" fontId="0" fillId="3" borderId="2" xfId="0" applyNumberFormat="1" applyFill="1" applyBorder="1" applyAlignment="1">
      <alignment horizontal="center"/>
    </xf>
    <xf numFmtId="0" fontId="0" fillId="0" borderId="0" xfId="0" applyFill="1" applyBorder="1"/>
    <xf numFmtId="9" fontId="0" fillId="0" borderId="0" xfId="0" applyNumberFormat="1" applyBorder="1"/>
    <xf numFmtId="0" fontId="0" fillId="4" borderId="2" xfId="0" applyFill="1" applyBorder="1"/>
    <xf numFmtId="0" fontId="0" fillId="0" borderId="0" xfId="0" applyBorder="1" applyAlignment="1"/>
    <xf numFmtId="0" fontId="0" fillId="0" borderId="0" xfId="0" applyFont="1" applyBorder="1"/>
    <xf numFmtId="0" fontId="2" fillId="4" borderId="0" xfId="2" applyFont="1" applyFill="1" applyBorder="1"/>
    <xf numFmtId="0" fontId="3" fillId="0" borderId="0" xfId="0" applyFont="1" applyBorder="1"/>
    <xf numFmtId="0" fontId="2" fillId="4" borderId="1" xfId="2" applyFill="1"/>
    <xf numFmtId="44" fontId="2" fillId="4" borderId="1" xfId="2" applyNumberFormat="1" applyFill="1"/>
    <xf numFmtId="44" fontId="0" fillId="0" borderId="0" xfId="1" applyFont="1" applyFill="1" applyBorder="1"/>
    <xf numFmtId="44" fontId="2" fillId="4" borderId="1" xfId="1" applyFont="1" applyFill="1" applyBorder="1"/>
    <xf numFmtId="44" fontId="0" fillId="0" borderId="0" xfId="1" applyFont="1" applyBorder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</cellXfs>
  <cellStyles count="3">
    <cellStyle name="Currency" xfId="1" builtinId="4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Houses!$K$3:$K$10</c:f>
              <c:strCache>
                <c:ptCount val="8"/>
                <c:pt idx="0">
                  <c:v>100-199</c:v>
                </c:pt>
                <c:pt idx="1">
                  <c:v>200-299</c:v>
                </c:pt>
                <c:pt idx="2">
                  <c:v>300-399</c:v>
                </c:pt>
                <c:pt idx="3">
                  <c:v>400-499</c:v>
                </c:pt>
                <c:pt idx="4">
                  <c:v>500-599</c:v>
                </c:pt>
                <c:pt idx="5">
                  <c:v>600-699</c:v>
                </c:pt>
                <c:pt idx="6">
                  <c:v>700-799</c:v>
                </c:pt>
                <c:pt idx="7">
                  <c:v>800-899</c:v>
                </c:pt>
              </c:strCache>
            </c:strRef>
          </c:cat>
          <c:val>
            <c:numRef>
              <c:f>Houses!$L$3:$L$10</c:f>
              <c:numCache>
                <c:formatCode>General</c:formatCode>
                <c:ptCount val="8"/>
                <c:pt idx="0">
                  <c:v>15</c:v>
                </c:pt>
                <c:pt idx="1">
                  <c:v>45</c:v>
                </c:pt>
                <c:pt idx="2">
                  <c:v>25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7-4AD0-BDFE-31033558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973376"/>
        <c:axId val="227979264"/>
      </c:barChart>
      <c:catAx>
        <c:axId val="22797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7979264"/>
        <c:crosses val="autoZero"/>
        <c:auto val="1"/>
        <c:lblAlgn val="ctr"/>
        <c:lblOffset val="100"/>
        <c:noMultiLvlLbl val="0"/>
      </c:catAx>
      <c:valAx>
        <c:axId val="227979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797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Houses!$F$18:$F$21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2-413D-9AB5-68304745458D}"/>
            </c:ext>
          </c:extLst>
        </c:ser>
        <c:ser>
          <c:idx val="1"/>
          <c:order val="1"/>
          <c:val>
            <c:numRef>
              <c:f>Houses!$G$18:$G$21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38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2-413D-9AB5-68304745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Bedroom Counts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4.838979429896844E-2"/>
          <c:y val="0.16925454630671166"/>
          <c:w val="0.85101583958981875"/>
          <c:h val="0.70283534870641173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40</c:v>
              </c:pt>
              <c:pt idx="2">
                <c:v>33</c:v>
              </c:pt>
              <c:pt idx="3">
                <c:v>10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F5-4964-9857-B628F145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397056"/>
        <c:axId val="228398592"/>
      </c:barChart>
      <c:catAx>
        <c:axId val="22839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398592"/>
        <c:crosses val="autoZero"/>
        <c:auto val="1"/>
        <c:lblAlgn val="ctr"/>
        <c:lblOffset val="100"/>
        <c:noMultiLvlLbl val="0"/>
      </c:catAx>
      <c:valAx>
        <c:axId val="22839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3970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</xdr:colOff>
      <xdr:row>12</xdr:row>
      <xdr:rowOff>85724</xdr:rowOff>
    </xdr:from>
    <xdr:to>
      <xdr:col>14</xdr:col>
      <xdr:colOff>371475</xdr:colOff>
      <xdr:row>26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</xdr:colOff>
      <xdr:row>21</xdr:row>
      <xdr:rowOff>190500</xdr:rowOff>
    </xdr:from>
    <xdr:to>
      <xdr:col>7</xdr:col>
      <xdr:colOff>628650</xdr:colOff>
      <xdr:row>30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666750</xdr:colOff>
      <xdr:row>54</xdr:row>
      <xdr:rowOff>133350</xdr:rowOff>
    </xdr:from>
    <xdr:ext cx="4895850" cy="1986826"/>
    <xdr:sp macro="" textlink="">
      <xdr:nvSpPr>
        <xdr:cNvPr id="4" name="TextBox 3"/>
        <xdr:cNvSpPr txBox="1"/>
      </xdr:nvSpPr>
      <xdr:spPr>
        <a:xfrm>
          <a:off x="7667625" y="13449300"/>
          <a:ext cx="4895850" cy="1986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hangingPunct="0"/>
          <a:r>
            <a:rPr lang="en-US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Descriptive Statistics – Real Estate Data Part 1</a:t>
          </a:r>
        </a:p>
        <a:p>
          <a:pPr hangingPunct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Team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B: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ANDREW HARMS 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BRIAN TORRES 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CHARLES JONES 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GRACE DUARTE 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MARIA CORONEL</a:t>
          </a:r>
        </a:p>
        <a:p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QNT/351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March, 14, 2017</a:t>
          </a:r>
        </a:p>
        <a:p>
          <a:pPr hangingPunct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FREDRICK OHANESIAN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12700</xdr:rowOff>
    </xdr:from>
    <xdr:ext cx="14487524" cy="4763165"/>
    <xdr:pic>
      <xdr:nvPicPr>
        <xdr:cNvPr id="2" name="Picture 1" descr="2nd pag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4487524" cy="47631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114300</xdr:rowOff>
    </xdr:from>
    <xdr:ext cx="12315825" cy="4763165"/>
    <xdr:pic>
      <xdr:nvPicPr>
        <xdr:cNvPr id="2" name="Picture 1" descr="3rd pag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114300"/>
          <a:ext cx="12315825" cy="476316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601980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topLeftCell="B1" workbookViewId="0">
      <selection activeCell="G55" sqref="G55"/>
    </sheetView>
  </sheetViews>
  <sheetFormatPr defaultColWidth="9.28515625" defaultRowHeight="15" x14ac:dyDescent="0.25"/>
  <cols>
    <col min="1" max="1" width="33.28515625" style="1" bestFit="1" customWidth="1"/>
    <col min="2" max="2" width="13.28515625" style="3" bestFit="1" customWidth="1"/>
    <col min="3" max="3" width="17.28515625" style="2" bestFit="1" customWidth="1"/>
    <col min="4" max="4" width="11.28515625" style="2" bestFit="1" customWidth="1"/>
    <col min="5" max="5" width="9.28515625" style="1"/>
    <col min="6" max="6" width="20.5703125" style="1" customWidth="1"/>
    <col min="7" max="7" width="19.28515625" style="1" customWidth="1"/>
    <col min="8" max="8" width="16.28515625" style="1" customWidth="1"/>
    <col min="9" max="9" width="9.28515625" style="1"/>
    <col min="10" max="10" width="12.5703125" style="1" bestFit="1" customWidth="1"/>
    <col min="11" max="11" width="9.28515625" style="1"/>
    <col min="12" max="12" width="10.28515625" style="1" bestFit="1" customWidth="1"/>
    <col min="13" max="13" width="18.28515625" style="1" bestFit="1" customWidth="1"/>
    <col min="14" max="16384" width="9.28515625" style="1"/>
  </cols>
  <sheetData>
    <row r="1" spans="1:13" x14ac:dyDescent="0.25">
      <c r="A1" s="25"/>
      <c r="B1" s="25"/>
      <c r="C1" s="25"/>
      <c r="D1" s="25"/>
    </row>
    <row r="2" spans="1:13" ht="20.100000000000001" customHeight="1" x14ac:dyDescent="0.25">
      <c r="A2" s="24" t="s">
        <v>136</v>
      </c>
      <c r="B2" s="23" t="s">
        <v>135</v>
      </c>
      <c r="C2" s="22" t="s">
        <v>134</v>
      </c>
      <c r="D2" s="22" t="s">
        <v>96</v>
      </c>
      <c r="F2" s="17"/>
      <c r="G2" s="17" t="s">
        <v>135</v>
      </c>
      <c r="H2" s="17" t="s">
        <v>134</v>
      </c>
      <c r="J2" s="1" t="s">
        <v>133</v>
      </c>
      <c r="K2" s="10" t="s">
        <v>132</v>
      </c>
      <c r="L2" s="1" t="s">
        <v>93</v>
      </c>
      <c r="M2" s="10" t="s">
        <v>131</v>
      </c>
    </row>
    <row r="3" spans="1:13" ht="20.100000000000001" customHeight="1" x14ac:dyDescent="0.25">
      <c r="A3" s="6" t="s">
        <v>130</v>
      </c>
      <c r="B3" s="5">
        <v>134900</v>
      </c>
      <c r="C3" s="4">
        <v>1204</v>
      </c>
      <c r="D3" s="4">
        <v>3</v>
      </c>
      <c r="F3" s="17" t="s">
        <v>129</v>
      </c>
      <c r="G3" s="18">
        <f>AVERAGE(B3:B102)</f>
        <v>310162.27</v>
      </c>
      <c r="H3" s="17">
        <f>AVERAGE(C3:C102)</f>
        <v>2464.19</v>
      </c>
      <c r="J3" s="21">
        <v>200000</v>
      </c>
      <c r="K3" s="1" t="s">
        <v>128</v>
      </c>
      <c r="L3" s="1">
        <v>15</v>
      </c>
      <c r="M3" s="1">
        <f t="shared" ref="M3:M10" si="0">L3/100</f>
        <v>0.15</v>
      </c>
    </row>
    <row r="4" spans="1:13" ht="20.100000000000001" customHeight="1" x14ac:dyDescent="0.25">
      <c r="A4" s="6" t="s">
        <v>127</v>
      </c>
      <c r="B4" s="5">
        <v>157499</v>
      </c>
      <c r="C4" s="4">
        <v>1305</v>
      </c>
      <c r="D4" s="4">
        <v>3</v>
      </c>
      <c r="F4" s="17" t="s">
        <v>104</v>
      </c>
      <c r="G4" s="18">
        <f>MEDIAN(B3:B102)</f>
        <v>267400</v>
      </c>
      <c r="H4" s="17">
        <f>MEDIAN(C3:C102)</f>
        <v>2320.5</v>
      </c>
      <c r="J4" s="21">
        <v>300000</v>
      </c>
      <c r="K4" s="1" t="s">
        <v>126</v>
      </c>
      <c r="L4" s="1">
        <v>45</v>
      </c>
      <c r="M4" s="1">
        <f t="shared" si="0"/>
        <v>0.45</v>
      </c>
    </row>
    <row r="5" spans="1:13" ht="20.100000000000001" customHeight="1" x14ac:dyDescent="0.25">
      <c r="A5" s="8" t="s">
        <v>125</v>
      </c>
      <c r="B5" s="5">
        <v>159000</v>
      </c>
      <c r="C5" s="7">
        <v>1570</v>
      </c>
      <c r="D5" s="7">
        <v>4</v>
      </c>
      <c r="F5" s="17" t="s">
        <v>124</v>
      </c>
      <c r="G5" s="18">
        <f>_xlfn.MODE.SNGL(B3:B102)</f>
        <v>235000</v>
      </c>
      <c r="H5" s="17">
        <f>_xlfn.MODE.SNGL(C3:C102)</f>
        <v>1641</v>
      </c>
      <c r="J5" s="21">
        <v>400000</v>
      </c>
      <c r="K5" s="10" t="s">
        <v>123</v>
      </c>
      <c r="L5" s="1">
        <v>25</v>
      </c>
      <c r="M5" s="1">
        <f t="shared" si="0"/>
        <v>0.25</v>
      </c>
    </row>
    <row r="6" spans="1:13" ht="20.100000000000001" customHeight="1" x14ac:dyDescent="0.25">
      <c r="A6" s="8" t="s">
        <v>122</v>
      </c>
      <c r="B6" s="5">
        <v>159900</v>
      </c>
      <c r="C6" s="7">
        <v>1399</v>
      </c>
      <c r="D6" s="7">
        <v>3</v>
      </c>
      <c r="F6" s="17" t="s">
        <v>121</v>
      </c>
      <c r="G6" s="20">
        <f>_xlfn.VAR.P(B3:B102)+_xlfn.VAR.S(B3:B102)</f>
        <v>34379240720.937012</v>
      </c>
      <c r="H6" s="17">
        <f>_xlfn.VAR.P(C3:C102)+_xlfn.VAR.S(C3:C102)</f>
        <v>1619816.6901626261</v>
      </c>
      <c r="J6" s="19">
        <v>500000</v>
      </c>
      <c r="K6" s="10" t="s">
        <v>120</v>
      </c>
      <c r="L6" s="10">
        <v>6</v>
      </c>
      <c r="M6" s="1">
        <f t="shared" si="0"/>
        <v>0.06</v>
      </c>
    </row>
    <row r="7" spans="1:13" ht="20.100000000000001" customHeight="1" x14ac:dyDescent="0.25">
      <c r="A7" s="6" t="s">
        <v>119</v>
      </c>
      <c r="B7" s="5">
        <v>164000</v>
      </c>
      <c r="C7" s="4">
        <v>1591</v>
      </c>
      <c r="D7" s="4">
        <v>4</v>
      </c>
      <c r="F7" s="17" t="s">
        <v>118</v>
      </c>
      <c r="G7" s="20">
        <f>_xlfn.STDEV.P(B3:B102)</f>
        <v>130779.3575403133</v>
      </c>
      <c r="H7" s="17">
        <f>_xlfn.STDEV.P(C3:C102)</f>
        <v>897.68505273286132</v>
      </c>
      <c r="J7" s="19">
        <v>600000</v>
      </c>
      <c r="K7" s="10" t="s">
        <v>117</v>
      </c>
      <c r="L7" s="10">
        <v>4</v>
      </c>
      <c r="M7" s="1">
        <f t="shared" si="0"/>
        <v>0.04</v>
      </c>
    </row>
    <row r="8" spans="1:13" ht="20.100000000000001" customHeight="1" x14ac:dyDescent="0.25">
      <c r="A8" s="8" t="s">
        <v>116</v>
      </c>
      <c r="B8" s="5">
        <v>169900</v>
      </c>
      <c r="C8" s="7">
        <v>1476</v>
      </c>
      <c r="D8" s="7">
        <v>2</v>
      </c>
      <c r="F8" s="17" t="s">
        <v>115</v>
      </c>
      <c r="G8" s="20">
        <f>MIN(B3:B102)</f>
        <v>134900</v>
      </c>
      <c r="H8" s="17">
        <f>MIN(C3:C102)</f>
        <v>1204</v>
      </c>
      <c r="J8" s="19">
        <v>700000</v>
      </c>
      <c r="K8" s="10" t="s">
        <v>114</v>
      </c>
      <c r="L8" s="10">
        <v>2</v>
      </c>
      <c r="M8" s="1">
        <f t="shared" si="0"/>
        <v>0.02</v>
      </c>
    </row>
    <row r="9" spans="1:13" ht="20.100000000000001" customHeight="1" x14ac:dyDescent="0.25">
      <c r="A9" s="8" t="s">
        <v>113</v>
      </c>
      <c r="B9" s="5">
        <v>185000</v>
      </c>
      <c r="C9" s="7">
        <v>1636</v>
      </c>
      <c r="D9" s="7">
        <v>3</v>
      </c>
      <c r="F9" s="17" t="s">
        <v>112</v>
      </c>
      <c r="G9" s="20">
        <f>MAX(B3:B102)</f>
        <v>875000</v>
      </c>
      <c r="H9" s="17">
        <f>MAX(C3:C102)</f>
        <v>6010</v>
      </c>
      <c r="J9" s="19">
        <v>800000</v>
      </c>
      <c r="K9" s="10" t="s">
        <v>111</v>
      </c>
      <c r="L9" s="10">
        <v>2</v>
      </c>
      <c r="M9" s="1">
        <f t="shared" si="0"/>
        <v>0.02</v>
      </c>
    </row>
    <row r="10" spans="1:13" ht="20.100000000000001" customHeight="1" x14ac:dyDescent="0.25">
      <c r="A10" s="6" t="s">
        <v>110</v>
      </c>
      <c r="B10" s="5">
        <v>190000</v>
      </c>
      <c r="C10" s="4">
        <v>1765</v>
      </c>
      <c r="D10" s="4">
        <v>3</v>
      </c>
      <c r="F10" s="17" t="s">
        <v>109</v>
      </c>
      <c r="G10" s="18">
        <f>_xlfn.QUARTILE.INC(B3:B102,0)</f>
        <v>134900</v>
      </c>
      <c r="H10" s="17">
        <f>_xlfn.QUARTILE.INC(C3:C102,0)</f>
        <v>1204</v>
      </c>
      <c r="J10" s="19">
        <v>900000</v>
      </c>
      <c r="K10" s="10" t="s">
        <v>108</v>
      </c>
      <c r="L10" s="10">
        <v>1</v>
      </c>
      <c r="M10" s="1">
        <f t="shared" si="0"/>
        <v>0.01</v>
      </c>
    </row>
    <row r="11" spans="1:13" ht="20.100000000000001" customHeight="1" x14ac:dyDescent="0.25">
      <c r="A11" s="8" t="s">
        <v>107</v>
      </c>
      <c r="B11" s="5">
        <v>190000</v>
      </c>
      <c r="C11" s="7">
        <v>1864</v>
      </c>
      <c r="D11" s="7">
        <v>3</v>
      </c>
      <c r="F11" s="17" t="s">
        <v>106</v>
      </c>
      <c r="G11" s="18">
        <f>_xlfn.QUARTILE.INC(B3:B102,1)</f>
        <v>234975</v>
      </c>
      <c r="H11" s="17">
        <f>_xlfn.QUARTILE.INC(C3:C102,1)</f>
        <v>1815.25</v>
      </c>
    </row>
    <row r="12" spans="1:13" ht="20.100000000000001" customHeight="1" x14ac:dyDescent="0.25">
      <c r="A12" s="8" t="s">
        <v>105</v>
      </c>
      <c r="B12" s="5">
        <v>194900</v>
      </c>
      <c r="C12" s="7">
        <v>1976</v>
      </c>
      <c r="D12" s="7">
        <v>4</v>
      </c>
      <c r="F12" s="17" t="s">
        <v>104</v>
      </c>
      <c r="G12" s="18">
        <f>_xlfn.QUARTILE.INC(B3:B102,2)</f>
        <v>267400</v>
      </c>
      <c r="H12" s="17">
        <f>_xlfn.QUARTILE.INC(C3:C102,2)</f>
        <v>2320.5</v>
      </c>
      <c r="J12" s="16" t="s">
        <v>103</v>
      </c>
    </row>
    <row r="13" spans="1:13" ht="20.100000000000001" customHeight="1" x14ac:dyDescent="0.25">
      <c r="A13" s="8" t="s">
        <v>102</v>
      </c>
      <c r="B13" s="5">
        <v>194990</v>
      </c>
      <c r="C13" s="7">
        <v>1483</v>
      </c>
      <c r="D13" s="7">
        <v>3</v>
      </c>
      <c r="F13" s="17" t="s">
        <v>101</v>
      </c>
      <c r="G13" s="18">
        <f>_xlfn.QUARTILE.INC(B3:B102,3)</f>
        <v>354925</v>
      </c>
      <c r="H13" s="17">
        <f>_xlfn.QUARTILE.INC(C3:C102,3)</f>
        <v>2820.5</v>
      </c>
    </row>
    <row r="14" spans="1:13" ht="20.100000000000001" customHeight="1" x14ac:dyDescent="0.25">
      <c r="A14" s="8" t="s">
        <v>100</v>
      </c>
      <c r="B14" s="5">
        <v>199000</v>
      </c>
      <c r="C14" s="7">
        <v>1641</v>
      </c>
      <c r="D14" s="7">
        <v>3</v>
      </c>
      <c r="F14" s="17" t="s">
        <v>99</v>
      </c>
      <c r="G14" s="18">
        <f>_xlfn.QUARTILE.INC(B3:B102,4)</f>
        <v>875000</v>
      </c>
      <c r="H14" s="17">
        <f>_xlfn.QUARTILE.INC(C3:C102,4)</f>
        <v>6010</v>
      </c>
    </row>
    <row r="15" spans="1:13" ht="20.100000000000001" customHeight="1" x14ac:dyDescent="0.25">
      <c r="A15" s="8" t="s">
        <v>98</v>
      </c>
      <c r="B15" s="5">
        <v>199500</v>
      </c>
      <c r="C15" s="7">
        <v>1446</v>
      </c>
      <c r="D15" s="7">
        <v>2</v>
      </c>
    </row>
    <row r="16" spans="1:13" ht="20.100000000000001" customHeight="1" x14ac:dyDescent="0.25">
      <c r="A16" s="6" t="s">
        <v>97</v>
      </c>
      <c r="B16" s="5">
        <v>199900</v>
      </c>
      <c r="C16" s="4">
        <v>1623</v>
      </c>
      <c r="D16" s="4">
        <v>3</v>
      </c>
      <c r="F16" s="15" t="s">
        <v>96</v>
      </c>
      <c r="G16" s="16"/>
    </row>
    <row r="17" spans="1:14" ht="20.100000000000001" customHeight="1" x14ac:dyDescent="0.25">
      <c r="A17" s="8" t="s">
        <v>95</v>
      </c>
      <c r="B17" s="9">
        <v>199999</v>
      </c>
      <c r="C17" s="7">
        <v>2079</v>
      </c>
      <c r="D17" s="7">
        <v>4</v>
      </c>
      <c r="F17" s="15" t="s">
        <v>94</v>
      </c>
      <c r="G17" s="14" t="s">
        <v>93</v>
      </c>
    </row>
    <row r="18" spans="1:14" ht="20.100000000000001" customHeight="1" x14ac:dyDescent="0.25">
      <c r="A18" s="8" t="s">
        <v>92</v>
      </c>
      <c r="B18" s="5">
        <v>213037</v>
      </c>
      <c r="C18" s="7">
        <v>1683</v>
      </c>
      <c r="D18" s="7">
        <v>2</v>
      </c>
      <c r="F18" s="1">
        <v>1</v>
      </c>
      <c r="G18" s="1">
        <f>COUNTIF(D3:D102,"1")</f>
        <v>0</v>
      </c>
    </row>
    <row r="19" spans="1:14" ht="20.100000000000001" customHeight="1" x14ac:dyDescent="0.25">
      <c r="A19" s="8" t="s">
        <v>91</v>
      </c>
      <c r="B19" s="5">
        <v>214900</v>
      </c>
      <c r="C19" s="7">
        <v>2000</v>
      </c>
      <c r="D19" s="7">
        <v>4</v>
      </c>
      <c r="F19" s="1">
        <v>2</v>
      </c>
      <c r="G19" s="1">
        <f>COUNTIF(D4:D103,"2")</f>
        <v>13</v>
      </c>
    </row>
    <row r="20" spans="1:14" ht="20.100000000000001" customHeight="1" x14ac:dyDescent="0.25">
      <c r="A20" s="8" t="s">
        <v>90</v>
      </c>
      <c r="B20" s="5">
        <v>219900</v>
      </c>
      <c r="C20" s="7">
        <v>2494</v>
      </c>
      <c r="D20" s="7">
        <v>3</v>
      </c>
      <c r="F20" s="1">
        <v>3</v>
      </c>
      <c r="G20" s="1">
        <f>COUNTIF(D5:D104,"3")</f>
        <v>38</v>
      </c>
    </row>
    <row r="21" spans="1:14" ht="20.100000000000001" customHeight="1" x14ac:dyDescent="0.25">
      <c r="A21" s="6" t="s">
        <v>89</v>
      </c>
      <c r="B21" s="5">
        <v>229900</v>
      </c>
      <c r="C21" s="4">
        <v>1807</v>
      </c>
      <c r="D21" s="4">
        <v>3</v>
      </c>
      <c r="F21" s="10">
        <v>4</v>
      </c>
      <c r="G21" s="1">
        <f>COUNTIF(D6:D105,"4")</f>
        <v>32</v>
      </c>
    </row>
    <row r="22" spans="1:14" ht="20.100000000000001" customHeight="1" x14ac:dyDescent="0.25">
      <c r="A22" s="8" t="s">
        <v>88</v>
      </c>
      <c r="B22" s="5">
        <v>229998</v>
      </c>
      <c r="C22" s="7">
        <v>2328</v>
      </c>
      <c r="D22" s="7">
        <v>4</v>
      </c>
    </row>
    <row r="23" spans="1:14" ht="20.100000000000001" customHeight="1" x14ac:dyDescent="0.25">
      <c r="A23" s="6" t="s">
        <v>87</v>
      </c>
      <c r="B23" s="5">
        <v>230000</v>
      </c>
      <c r="C23" s="4">
        <v>1641</v>
      </c>
      <c r="D23" s="4">
        <v>3</v>
      </c>
      <c r="F23" s="10"/>
      <c r="G23" s="10"/>
    </row>
    <row r="24" spans="1:14" ht="20.100000000000001" customHeight="1" x14ac:dyDescent="0.25">
      <c r="A24" s="6" t="s">
        <v>86</v>
      </c>
      <c r="B24" s="5">
        <v>230000</v>
      </c>
      <c r="C24" s="4">
        <v>1701</v>
      </c>
      <c r="D24" s="4">
        <v>4</v>
      </c>
      <c r="F24" s="10"/>
      <c r="G24" s="10"/>
    </row>
    <row r="25" spans="1:14" ht="20.100000000000001" customHeight="1" x14ac:dyDescent="0.25">
      <c r="A25" s="8" t="s">
        <v>85</v>
      </c>
      <c r="B25" s="5">
        <v>232000</v>
      </c>
      <c r="C25" s="7">
        <v>1269</v>
      </c>
      <c r="D25" s="7">
        <v>2</v>
      </c>
      <c r="G25" s="10"/>
    </row>
    <row r="26" spans="1:14" ht="20.100000000000001" customHeight="1" x14ac:dyDescent="0.25">
      <c r="A26" s="8" t="s">
        <v>84</v>
      </c>
      <c r="B26" s="5">
        <v>234000</v>
      </c>
      <c r="C26" s="7">
        <v>2109</v>
      </c>
      <c r="D26" s="7">
        <v>3</v>
      </c>
    </row>
    <row r="27" spans="1:14" ht="20.100000000000001" customHeight="1" x14ac:dyDescent="0.25">
      <c r="A27" s="6" t="s">
        <v>83</v>
      </c>
      <c r="B27" s="5">
        <v>234900</v>
      </c>
      <c r="C27" s="4">
        <v>2313</v>
      </c>
      <c r="D27" s="4">
        <v>3</v>
      </c>
      <c r="J27" s="13" t="s">
        <v>82</v>
      </c>
      <c r="K27" s="13"/>
      <c r="L27" s="13"/>
      <c r="M27" s="13"/>
      <c r="N27" s="13"/>
    </row>
    <row r="28" spans="1:14" ht="20.100000000000001" customHeight="1" x14ac:dyDescent="0.25">
      <c r="A28" s="6" t="s">
        <v>81</v>
      </c>
      <c r="B28" s="5">
        <v>235000</v>
      </c>
      <c r="C28" s="4">
        <v>1445</v>
      </c>
      <c r="D28" s="4">
        <v>2</v>
      </c>
      <c r="J28" s="13"/>
      <c r="K28" s="13"/>
      <c r="L28" s="13"/>
      <c r="M28" s="13"/>
      <c r="N28" s="13"/>
    </row>
    <row r="29" spans="1:14" ht="20.100000000000001" customHeight="1" x14ac:dyDescent="0.25">
      <c r="A29" s="8" t="s">
        <v>80</v>
      </c>
      <c r="B29" s="5">
        <v>235000</v>
      </c>
      <c r="C29" s="7">
        <v>1549</v>
      </c>
      <c r="D29" s="7">
        <v>2</v>
      </c>
    </row>
    <row r="30" spans="1:14" ht="20.100000000000001" customHeight="1" x14ac:dyDescent="0.25">
      <c r="A30" s="6" t="s">
        <v>79</v>
      </c>
      <c r="B30" s="5">
        <v>235000</v>
      </c>
      <c r="C30" s="4">
        <v>1818</v>
      </c>
      <c r="D30" s="4">
        <v>4</v>
      </c>
    </row>
    <row r="31" spans="1:14" ht="20.100000000000001" customHeight="1" x14ac:dyDescent="0.25">
      <c r="A31" s="8" t="s">
        <v>78</v>
      </c>
      <c r="B31" s="5">
        <v>235135</v>
      </c>
      <c r="C31" s="7">
        <v>2432</v>
      </c>
      <c r="D31" s="7">
        <v>3</v>
      </c>
    </row>
    <row r="32" spans="1:14" ht="20.100000000000001" customHeight="1" x14ac:dyDescent="0.25">
      <c r="A32" s="8" t="s">
        <v>77</v>
      </c>
      <c r="B32" s="5">
        <v>235900</v>
      </c>
      <c r="C32" s="7">
        <v>2119</v>
      </c>
      <c r="D32" s="7">
        <v>4</v>
      </c>
    </row>
    <row r="33" spans="1:7" ht="20.100000000000001" customHeight="1" x14ac:dyDescent="0.25">
      <c r="A33" s="8" t="s">
        <v>76</v>
      </c>
      <c r="B33" s="5">
        <v>239750</v>
      </c>
      <c r="C33" s="7">
        <v>1629</v>
      </c>
      <c r="D33" s="7">
        <v>2</v>
      </c>
      <c r="F33" s="1" t="s">
        <v>75</v>
      </c>
    </row>
    <row r="34" spans="1:7" ht="20.100000000000001" customHeight="1" x14ac:dyDescent="0.25">
      <c r="A34" s="8" t="s">
        <v>74</v>
      </c>
      <c r="B34" s="5">
        <v>239800</v>
      </c>
      <c r="C34" s="7">
        <v>1569</v>
      </c>
      <c r="D34" s="7">
        <v>2</v>
      </c>
      <c r="F34" s="1" t="s">
        <v>73</v>
      </c>
      <c r="G34" s="11">
        <v>0.83</v>
      </c>
    </row>
    <row r="35" spans="1:7" ht="20.100000000000001" customHeight="1" x14ac:dyDescent="0.25">
      <c r="A35" s="8" t="s">
        <v>72</v>
      </c>
      <c r="B35" s="5">
        <v>239900</v>
      </c>
      <c r="C35" s="7">
        <v>1873</v>
      </c>
      <c r="D35" s="7">
        <v>3</v>
      </c>
      <c r="F35" s="1" t="s">
        <v>71</v>
      </c>
      <c r="G35" s="11">
        <v>0.12</v>
      </c>
    </row>
    <row r="36" spans="1:7" ht="20.100000000000001" customHeight="1" x14ac:dyDescent="0.25">
      <c r="A36" s="12" t="s">
        <v>70</v>
      </c>
      <c r="B36" s="5">
        <v>239900</v>
      </c>
      <c r="C36" s="7">
        <v>1897</v>
      </c>
      <c r="D36" s="7">
        <v>3</v>
      </c>
      <c r="F36" s="10" t="s">
        <v>69</v>
      </c>
      <c r="G36" s="11">
        <v>0.05</v>
      </c>
    </row>
    <row r="37" spans="1:7" ht="20.100000000000001" customHeight="1" x14ac:dyDescent="0.25">
      <c r="A37" s="6" t="s">
        <v>68</v>
      </c>
      <c r="B37" s="5">
        <v>240000</v>
      </c>
      <c r="C37" s="4">
        <v>2612</v>
      </c>
      <c r="D37" s="4">
        <v>4</v>
      </c>
      <c r="F37" s="10" t="s">
        <v>67</v>
      </c>
    </row>
    <row r="38" spans="1:7" ht="20.100000000000001" customHeight="1" x14ac:dyDescent="0.25">
      <c r="A38" s="8" t="s">
        <v>66</v>
      </c>
      <c r="B38" s="5">
        <v>242000</v>
      </c>
      <c r="C38" s="7">
        <v>2719</v>
      </c>
      <c r="D38" s="7">
        <v>4</v>
      </c>
    </row>
    <row r="39" spans="1:7" ht="20.100000000000001" customHeight="1" x14ac:dyDescent="0.25">
      <c r="A39" s="6" t="s">
        <v>65</v>
      </c>
      <c r="B39" s="5">
        <v>245000</v>
      </c>
      <c r="C39" s="4">
        <v>1848</v>
      </c>
      <c r="D39" s="4">
        <v>3</v>
      </c>
    </row>
    <row r="40" spans="1:7" ht="20.100000000000001" customHeight="1" x14ac:dyDescent="0.25">
      <c r="A40" s="8" t="s">
        <v>64</v>
      </c>
      <c r="B40" s="5">
        <v>245000</v>
      </c>
      <c r="C40" s="7">
        <v>2210</v>
      </c>
      <c r="D40" s="7">
        <v>3</v>
      </c>
    </row>
    <row r="41" spans="1:7" ht="20.100000000000001" customHeight="1" x14ac:dyDescent="0.25">
      <c r="A41" s="8" t="s">
        <v>63</v>
      </c>
      <c r="B41" s="5">
        <v>249000</v>
      </c>
      <c r="C41" s="7">
        <v>1489</v>
      </c>
      <c r="D41" s="7">
        <v>2</v>
      </c>
      <c r="F41" t="s">
        <v>62</v>
      </c>
    </row>
    <row r="42" spans="1:7" ht="20.100000000000001" customHeight="1" x14ac:dyDescent="0.25">
      <c r="A42" s="6" t="s">
        <v>61</v>
      </c>
      <c r="B42" s="5">
        <v>249500</v>
      </c>
      <c r="C42" s="4">
        <v>2512</v>
      </c>
      <c r="D42" s="4">
        <v>4</v>
      </c>
      <c r="F42" s="1" t="s">
        <v>60</v>
      </c>
    </row>
    <row r="43" spans="1:7" ht="20.100000000000001" customHeight="1" x14ac:dyDescent="0.25">
      <c r="A43" s="8" t="s">
        <v>59</v>
      </c>
      <c r="B43" s="5">
        <v>249900</v>
      </c>
      <c r="C43" s="7">
        <v>2249</v>
      </c>
      <c r="D43" s="7">
        <v>4</v>
      </c>
    </row>
    <row r="44" spans="1:7" ht="20.100000000000001" customHeight="1" x14ac:dyDescent="0.25">
      <c r="A44" s="8" t="s">
        <v>58</v>
      </c>
      <c r="B44" s="5">
        <v>250000</v>
      </c>
      <c r="C44" s="7">
        <v>2068</v>
      </c>
      <c r="D44" s="7">
        <v>3</v>
      </c>
    </row>
    <row r="45" spans="1:7" ht="20.100000000000001" customHeight="1" x14ac:dyDescent="0.25">
      <c r="A45" s="6" t="s">
        <v>57</v>
      </c>
      <c r="B45" s="5">
        <v>254750</v>
      </c>
      <c r="C45" s="4">
        <v>2197</v>
      </c>
      <c r="D45" s="4">
        <v>3</v>
      </c>
    </row>
    <row r="46" spans="1:7" ht="20.100000000000001" customHeight="1" x14ac:dyDescent="0.25">
      <c r="A46" s="8" t="s">
        <v>56</v>
      </c>
      <c r="B46" s="5">
        <v>254900</v>
      </c>
      <c r="C46" s="7">
        <v>2549</v>
      </c>
      <c r="D46" s="7">
        <v>4</v>
      </c>
    </row>
    <row r="47" spans="1:7" ht="20.100000000000001" customHeight="1" x14ac:dyDescent="0.25">
      <c r="A47" s="6" t="s">
        <v>55</v>
      </c>
      <c r="B47" s="5">
        <v>255000</v>
      </c>
      <c r="C47" s="4">
        <v>2100</v>
      </c>
      <c r="D47" s="4">
        <v>3</v>
      </c>
    </row>
    <row r="48" spans="1:7" ht="20.100000000000001" customHeight="1" x14ac:dyDescent="0.25">
      <c r="A48" s="8" t="s">
        <v>54</v>
      </c>
      <c r="B48" s="5">
        <v>255000</v>
      </c>
      <c r="C48" s="7">
        <v>2110</v>
      </c>
      <c r="D48" s="7">
        <v>3</v>
      </c>
    </row>
    <row r="49" spans="1:4" ht="20.100000000000001" customHeight="1" x14ac:dyDescent="0.25">
      <c r="A49" s="6" t="s">
        <v>53</v>
      </c>
      <c r="B49" s="5">
        <v>255000</v>
      </c>
      <c r="C49" s="4">
        <v>2612</v>
      </c>
      <c r="D49" s="4">
        <v>5</v>
      </c>
    </row>
    <row r="50" spans="1:4" ht="20.100000000000001" customHeight="1" x14ac:dyDescent="0.25">
      <c r="A50" s="6" t="s">
        <v>52</v>
      </c>
      <c r="B50" s="5">
        <v>257000</v>
      </c>
      <c r="C50" s="4">
        <v>2259</v>
      </c>
      <c r="D50" s="4">
        <v>3</v>
      </c>
    </row>
    <row r="51" spans="1:4" ht="20.100000000000001" customHeight="1" x14ac:dyDescent="0.25">
      <c r="A51" s="8" t="s">
        <v>51</v>
      </c>
      <c r="B51" s="5">
        <v>260000</v>
      </c>
      <c r="C51" s="7">
        <v>2450</v>
      </c>
      <c r="D51" s="7">
        <v>3</v>
      </c>
    </row>
    <row r="52" spans="1:4" ht="20.100000000000001" customHeight="1" x14ac:dyDescent="0.25">
      <c r="A52" s="6" t="s">
        <v>50</v>
      </c>
      <c r="B52" s="5">
        <v>264900</v>
      </c>
      <c r="C52" s="4">
        <v>2549</v>
      </c>
      <c r="D52" s="4">
        <v>5</v>
      </c>
    </row>
    <row r="53" spans="1:4" ht="20.100000000000001" customHeight="1" x14ac:dyDescent="0.25">
      <c r="A53" s="8" t="s">
        <v>49</v>
      </c>
      <c r="B53" s="5">
        <v>269900</v>
      </c>
      <c r="C53" s="7">
        <v>2097</v>
      </c>
      <c r="D53" s="7">
        <v>3</v>
      </c>
    </row>
    <row r="54" spans="1:4" ht="20.100000000000001" customHeight="1" x14ac:dyDescent="0.25">
      <c r="A54" s="8" t="s">
        <v>48</v>
      </c>
      <c r="B54" s="5">
        <v>272000</v>
      </c>
      <c r="C54" s="7">
        <v>2083</v>
      </c>
      <c r="D54" s="7">
        <v>4</v>
      </c>
    </row>
    <row r="55" spans="1:4" ht="20.100000000000001" customHeight="1" x14ac:dyDescent="0.25">
      <c r="A55" s="8" t="s">
        <v>47</v>
      </c>
      <c r="B55" s="5">
        <v>274900</v>
      </c>
      <c r="C55" s="7">
        <v>1445</v>
      </c>
      <c r="D55" s="7">
        <v>2</v>
      </c>
    </row>
    <row r="56" spans="1:4" ht="20.100000000000001" customHeight="1" x14ac:dyDescent="0.25">
      <c r="A56" s="8" t="s">
        <v>46</v>
      </c>
      <c r="B56" s="5">
        <v>279900</v>
      </c>
      <c r="C56" s="7">
        <v>2750</v>
      </c>
      <c r="D56" s="7">
        <v>6</v>
      </c>
    </row>
    <row r="57" spans="1:4" ht="20.100000000000001" customHeight="1" x14ac:dyDescent="0.25">
      <c r="A57" s="8" t="s">
        <v>45</v>
      </c>
      <c r="B57" s="5">
        <v>288900</v>
      </c>
      <c r="C57" s="7">
        <v>2410</v>
      </c>
      <c r="D57" s="7">
        <v>4</v>
      </c>
    </row>
    <row r="58" spans="1:4" ht="20.100000000000001" customHeight="1" x14ac:dyDescent="0.25">
      <c r="A58" s="8" t="s">
        <v>44</v>
      </c>
      <c r="B58" s="5">
        <v>289995</v>
      </c>
      <c r="C58" s="7">
        <v>2278</v>
      </c>
      <c r="D58" s="7">
        <v>3</v>
      </c>
    </row>
    <row r="59" spans="1:4" ht="20.100000000000001" customHeight="1" x14ac:dyDescent="0.25">
      <c r="A59" s="8" t="s">
        <v>43</v>
      </c>
      <c r="B59" s="5">
        <v>290000</v>
      </c>
      <c r="C59" s="7">
        <v>2959</v>
      </c>
      <c r="D59" s="7">
        <v>4</v>
      </c>
    </row>
    <row r="60" spans="1:4" ht="20.100000000000001" customHeight="1" x14ac:dyDescent="0.25">
      <c r="A60" s="8" t="s">
        <v>42</v>
      </c>
      <c r="B60" s="5">
        <v>294900</v>
      </c>
      <c r="C60" s="7">
        <v>1709</v>
      </c>
      <c r="D60" s="7">
        <v>4</v>
      </c>
    </row>
    <row r="61" spans="1:4" ht="20.100000000000001" customHeight="1" x14ac:dyDescent="0.25">
      <c r="A61" s="8" t="s">
        <v>41</v>
      </c>
      <c r="B61" s="5">
        <v>299900</v>
      </c>
      <c r="C61" s="7">
        <v>2763</v>
      </c>
      <c r="D61" s="7">
        <v>4</v>
      </c>
    </row>
    <row r="62" spans="1:4" ht="20.100000000000001" customHeight="1" x14ac:dyDescent="0.25">
      <c r="A62" s="8" t="s">
        <v>40</v>
      </c>
      <c r="B62" s="9">
        <v>299999</v>
      </c>
      <c r="C62" s="7">
        <v>2499</v>
      </c>
      <c r="D62" s="7">
        <v>4</v>
      </c>
    </row>
    <row r="63" spans="1:4" ht="20.100000000000001" customHeight="1" x14ac:dyDescent="0.25">
      <c r="A63" s="6" t="s">
        <v>39</v>
      </c>
      <c r="B63" s="5">
        <v>300000</v>
      </c>
      <c r="C63" s="4">
        <v>2154</v>
      </c>
      <c r="D63" s="4">
        <v>2</v>
      </c>
    </row>
    <row r="64" spans="1:4" ht="20.100000000000001" customHeight="1" x14ac:dyDescent="0.25">
      <c r="A64" s="8" t="s">
        <v>38</v>
      </c>
      <c r="B64" s="5">
        <v>300000</v>
      </c>
      <c r="C64" s="7">
        <v>2289</v>
      </c>
      <c r="D64" s="7">
        <v>3</v>
      </c>
    </row>
    <row r="65" spans="1:4" ht="20.100000000000001" customHeight="1" x14ac:dyDescent="0.25">
      <c r="A65" s="8" t="s">
        <v>37</v>
      </c>
      <c r="B65" s="5">
        <v>304955</v>
      </c>
      <c r="C65" s="7">
        <v>2283</v>
      </c>
      <c r="D65" s="7">
        <v>3</v>
      </c>
    </row>
    <row r="66" spans="1:4" ht="20.100000000000001" customHeight="1" x14ac:dyDescent="0.25">
      <c r="A66" s="8" t="s">
        <v>36</v>
      </c>
      <c r="B66" s="5">
        <v>305000</v>
      </c>
      <c r="C66" s="7">
        <v>2588</v>
      </c>
      <c r="D66" s="7">
        <v>3</v>
      </c>
    </row>
    <row r="67" spans="1:4" ht="20.100000000000001" customHeight="1" x14ac:dyDescent="0.25">
      <c r="A67" s="6" t="s">
        <v>35</v>
      </c>
      <c r="B67" s="5">
        <v>309000</v>
      </c>
      <c r="C67" s="4">
        <v>2163</v>
      </c>
      <c r="D67" s="4">
        <v>3</v>
      </c>
    </row>
    <row r="68" spans="1:4" ht="20.100000000000001" customHeight="1" x14ac:dyDescent="0.25">
      <c r="A68" s="8" t="s">
        <v>34</v>
      </c>
      <c r="B68" s="5">
        <v>312000</v>
      </c>
      <c r="C68" s="7">
        <v>1706</v>
      </c>
      <c r="D68" s="7">
        <v>2</v>
      </c>
    </row>
    <row r="69" spans="1:4" ht="20.100000000000001" customHeight="1" x14ac:dyDescent="0.25">
      <c r="A69" s="8" t="s">
        <v>33</v>
      </c>
      <c r="B69" s="5">
        <v>319995</v>
      </c>
      <c r="C69" s="7">
        <v>3518</v>
      </c>
      <c r="D69" s="7">
        <v>5</v>
      </c>
    </row>
    <row r="70" spans="1:4" ht="20.100000000000001" customHeight="1" x14ac:dyDescent="0.25">
      <c r="A70" s="8" t="s">
        <v>32</v>
      </c>
      <c r="B70" s="5">
        <v>322995</v>
      </c>
      <c r="C70" s="7">
        <v>2415</v>
      </c>
      <c r="D70" s="7">
        <v>4</v>
      </c>
    </row>
    <row r="71" spans="1:4" ht="20.100000000000001" customHeight="1" x14ac:dyDescent="0.25">
      <c r="A71" s="6" t="s">
        <v>31</v>
      </c>
      <c r="B71" s="5">
        <v>325000</v>
      </c>
      <c r="C71" s="4">
        <v>2975</v>
      </c>
      <c r="D71" s="4">
        <v>5</v>
      </c>
    </row>
    <row r="72" spans="1:4" ht="20.100000000000001" customHeight="1" x14ac:dyDescent="0.25">
      <c r="A72" s="8" t="s">
        <v>30</v>
      </c>
      <c r="B72" s="5">
        <v>330000</v>
      </c>
      <c r="C72" s="7">
        <v>2879</v>
      </c>
      <c r="D72" s="7">
        <v>4</v>
      </c>
    </row>
    <row r="73" spans="1:4" ht="20.100000000000001" customHeight="1" x14ac:dyDescent="0.25">
      <c r="A73" s="8" t="s">
        <v>29</v>
      </c>
      <c r="B73" s="5">
        <v>335999</v>
      </c>
      <c r="C73" s="7">
        <v>3972</v>
      </c>
      <c r="D73" s="7">
        <v>4</v>
      </c>
    </row>
    <row r="74" spans="1:4" ht="20.100000000000001" customHeight="1" x14ac:dyDescent="0.25">
      <c r="A74" s="8" t="s">
        <v>28</v>
      </c>
      <c r="B74" s="5">
        <v>349000</v>
      </c>
      <c r="C74" s="7">
        <v>2756</v>
      </c>
      <c r="D74" s="7">
        <v>3</v>
      </c>
    </row>
    <row r="75" spans="1:4" ht="20.100000000000001" customHeight="1" x14ac:dyDescent="0.25">
      <c r="A75" s="8" t="s">
        <v>27</v>
      </c>
      <c r="B75" s="5">
        <v>349900</v>
      </c>
      <c r="C75" s="7">
        <v>2529</v>
      </c>
      <c r="D75" s="7">
        <v>3</v>
      </c>
    </row>
    <row r="76" spans="1:4" ht="20.100000000000001" customHeight="1" x14ac:dyDescent="0.25">
      <c r="A76" s="6" t="s">
        <v>26</v>
      </c>
      <c r="B76" s="5">
        <v>350000</v>
      </c>
      <c r="C76" s="4">
        <v>2801</v>
      </c>
      <c r="D76" s="4">
        <v>4</v>
      </c>
    </row>
    <row r="77" spans="1:4" ht="20.100000000000001" customHeight="1" x14ac:dyDescent="0.25">
      <c r="A77" s="8" t="s">
        <v>25</v>
      </c>
      <c r="B77" s="5">
        <v>354900</v>
      </c>
      <c r="C77" s="7">
        <v>3517</v>
      </c>
      <c r="D77" s="7">
        <v>4</v>
      </c>
    </row>
    <row r="78" spans="1:4" ht="20.100000000000001" customHeight="1" x14ac:dyDescent="0.25">
      <c r="A78" s="8" t="s">
        <v>24</v>
      </c>
      <c r="B78" s="5">
        <v>355000</v>
      </c>
      <c r="C78" s="7">
        <v>3117</v>
      </c>
      <c r="D78" s="7">
        <v>4</v>
      </c>
    </row>
    <row r="79" spans="1:4" ht="20.100000000000001" customHeight="1" x14ac:dyDescent="0.25">
      <c r="A79" s="8" t="s">
        <v>23</v>
      </c>
      <c r="B79" s="5">
        <v>358000</v>
      </c>
      <c r="C79" s="7">
        <v>3321</v>
      </c>
      <c r="D79" s="7">
        <v>4</v>
      </c>
    </row>
    <row r="80" spans="1:4" ht="20.100000000000001" customHeight="1" x14ac:dyDescent="0.25">
      <c r="A80" s="8" t="s">
        <v>22</v>
      </c>
      <c r="B80" s="5">
        <v>367990</v>
      </c>
      <c r="C80" s="7">
        <v>3218</v>
      </c>
      <c r="D80" s="7">
        <v>4</v>
      </c>
    </row>
    <row r="81" spans="1:4" ht="20.100000000000001" customHeight="1" x14ac:dyDescent="0.25">
      <c r="A81" s="6" t="s">
        <v>21</v>
      </c>
      <c r="B81" s="5">
        <v>372500</v>
      </c>
      <c r="C81" s="4">
        <v>2353</v>
      </c>
      <c r="D81" s="4">
        <v>4</v>
      </c>
    </row>
    <row r="82" spans="1:4" ht="20.100000000000001" customHeight="1" x14ac:dyDescent="0.25">
      <c r="A82" s="8" t="s">
        <v>20</v>
      </c>
      <c r="B82" s="5">
        <v>374900</v>
      </c>
      <c r="C82" s="7">
        <v>4135</v>
      </c>
      <c r="D82" s="7">
        <v>5</v>
      </c>
    </row>
    <row r="83" spans="1:4" ht="20.100000000000001" customHeight="1" x14ac:dyDescent="0.25">
      <c r="A83" s="8" t="s">
        <v>19</v>
      </c>
      <c r="B83" s="5">
        <v>379000</v>
      </c>
      <c r="C83" s="7">
        <v>2725</v>
      </c>
      <c r="D83" s="7">
        <v>2</v>
      </c>
    </row>
    <row r="84" spans="1:4" ht="20.100000000000001" customHeight="1" x14ac:dyDescent="0.25">
      <c r="A84" s="8" t="s">
        <v>18</v>
      </c>
      <c r="B84" s="5">
        <v>384000</v>
      </c>
      <c r="C84" s="7">
        <v>3066</v>
      </c>
      <c r="D84" s="7">
        <v>5</v>
      </c>
    </row>
    <row r="85" spans="1:4" ht="20.100000000000001" customHeight="1" x14ac:dyDescent="0.25">
      <c r="A85" s="6" t="s">
        <v>17</v>
      </c>
      <c r="B85" s="5">
        <v>395000</v>
      </c>
      <c r="C85" s="4">
        <v>2961</v>
      </c>
      <c r="D85" s="4">
        <v>3</v>
      </c>
    </row>
    <row r="86" spans="1:4" ht="20.100000000000001" customHeight="1" x14ac:dyDescent="0.25">
      <c r="A86" s="6" t="s">
        <v>16</v>
      </c>
      <c r="B86" s="5">
        <v>399500</v>
      </c>
      <c r="C86" s="4">
        <v>2912</v>
      </c>
      <c r="D86" s="4">
        <v>3</v>
      </c>
    </row>
    <row r="87" spans="1:4" ht="20.100000000000001" customHeight="1" x14ac:dyDescent="0.25">
      <c r="A87" s="8" t="s">
        <v>15</v>
      </c>
      <c r="B87" s="5">
        <v>399900</v>
      </c>
      <c r="C87" s="7">
        <v>2632</v>
      </c>
      <c r="D87" s="7">
        <v>5</v>
      </c>
    </row>
    <row r="88" spans="1:4" ht="20.100000000000001" customHeight="1" x14ac:dyDescent="0.25">
      <c r="A88" s="6" t="s">
        <v>14</v>
      </c>
      <c r="B88" s="5">
        <v>400000</v>
      </c>
      <c r="C88" s="4">
        <v>3961</v>
      </c>
      <c r="D88" s="4">
        <v>5</v>
      </c>
    </row>
    <row r="89" spans="1:4" ht="20.100000000000001" customHeight="1" x14ac:dyDescent="0.25">
      <c r="A89" s="8" t="s">
        <v>13</v>
      </c>
      <c r="B89" s="5">
        <v>400000</v>
      </c>
      <c r="C89" s="7">
        <v>3498</v>
      </c>
      <c r="D89" s="7">
        <v>6</v>
      </c>
    </row>
    <row r="90" spans="1:4" ht="20.100000000000001" customHeight="1" x14ac:dyDescent="0.25">
      <c r="A90" s="8" t="s">
        <v>12</v>
      </c>
      <c r="B90" s="5">
        <v>439000</v>
      </c>
      <c r="C90" s="7">
        <v>2962</v>
      </c>
      <c r="D90" s="7">
        <v>3</v>
      </c>
    </row>
    <row r="91" spans="1:4" ht="20.100000000000001" customHeight="1" x14ac:dyDescent="0.25">
      <c r="A91" s="8" t="s">
        <v>11</v>
      </c>
      <c r="B91" s="5">
        <v>439900</v>
      </c>
      <c r="C91" s="7">
        <v>3210</v>
      </c>
      <c r="D91" s="7">
        <v>4</v>
      </c>
    </row>
    <row r="92" spans="1:4" ht="20.100000000000001" customHeight="1" x14ac:dyDescent="0.25">
      <c r="A92" s="8" t="s">
        <v>10</v>
      </c>
      <c r="B92" s="5">
        <v>447427</v>
      </c>
      <c r="C92" s="7">
        <v>3118</v>
      </c>
      <c r="D92" s="7">
        <v>4</v>
      </c>
    </row>
    <row r="93" spans="1:4" ht="20.100000000000001" customHeight="1" x14ac:dyDescent="0.25">
      <c r="A93" s="8" t="s">
        <v>9</v>
      </c>
      <c r="B93" s="5">
        <v>459000</v>
      </c>
      <c r="C93" s="7">
        <v>2449</v>
      </c>
      <c r="D93" s="7">
        <v>3</v>
      </c>
    </row>
    <row r="94" spans="1:4" ht="20.100000000000001" customHeight="1" x14ac:dyDescent="0.25">
      <c r="A94" s="8" t="s">
        <v>8</v>
      </c>
      <c r="B94" s="9">
        <v>503750</v>
      </c>
      <c r="C94" s="7">
        <v>2405</v>
      </c>
      <c r="D94" s="7">
        <v>3</v>
      </c>
    </row>
    <row r="95" spans="1:4" ht="20.100000000000001" customHeight="1" x14ac:dyDescent="0.25">
      <c r="A95" s="8" t="s">
        <v>7</v>
      </c>
      <c r="B95" s="5">
        <v>510404</v>
      </c>
      <c r="C95" s="7">
        <v>4762</v>
      </c>
      <c r="D95" s="7">
        <v>5</v>
      </c>
    </row>
    <row r="96" spans="1:4" ht="20.100000000000001" customHeight="1" x14ac:dyDescent="0.25">
      <c r="A96" s="6" t="s">
        <v>6</v>
      </c>
      <c r="B96" s="5">
        <v>555000</v>
      </c>
      <c r="C96" s="4">
        <v>3544</v>
      </c>
      <c r="D96" s="4">
        <v>3</v>
      </c>
    </row>
    <row r="97" spans="1:4" ht="20.100000000000001" customHeight="1" x14ac:dyDescent="0.25">
      <c r="A97" s="8" t="s">
        <v>5</v>
      </c>
      <c r="B97" s="9">
        <v>559900</v>
      </c>
      <c r="C97" s="7">
        <v>3698</v>
      </c>
      <c r="D97" s="7">
        <v>3</v>
      </c>
    </row>
    <row r="98" spans="1:4" ht="20.100000000000001" customHeight="1" x14ac:dyDescent="0.25">
      <c r="A98" s="8" t="s">
        <v>4</v>
      </c>
      <c r="B98" s="5">
        <v>650000</v>
      </c>
      <c r="C98" s="7">
        <v>6010</v>
      </c>
      <c r="D98" s="7">
        <v>7</v>
      </c>
    </row>
    <row r="99" spans="1:4" ht="20.100000000000001" customHeight="1" x14ac:dyDescent="0.25">
      <c r="A99" s="8" t="s">
        <v>3</v>
      </c>
      <c r="B99" s="5">
        <v>651193</v>
      </c>
      <c r="C99" s="7">
        <v>2415</v>
      </c>
      <c r="D99" s="7">
        <v>4</v>
      </c>
    </row>
    <row r="100" spans="1:4" ht="20.100000000000001" customHeight="1" x14ac:dyDescent="0.25">
      <c r="A100" s="8" t="s">
        <v>2</v>
      </c>
      <c r="B100" s="5">
        <v>731268</v>
      </c>
      <c r="C100" s="7">
        <v>3241</v>
      </c>
      <c r="D100" s="7">
        <v>4</v>
      </c>
    </row>
    <row r="101" spans="1:4" ht="20.100000000000001" customHeight="1" x14ac:dyDescent="0.25">
      <c r="A101" s="8" t="s">
        <v>1</v>
      </c>
      <c r="B101" s="5">
        <v>749999</v>
      </c>
      <c r="C101" s="7">
        <v>5997</v>
      </c>
      <c r="D101" s="7">
        <v>6</v>
      </c>
    </row>
    <row r="102" spans="1:4" ht="20.100000000000001" customHeight="1" x14ac:dyDescent="0.25">
      <c r="A102" s="6" t="s">
        <v>0</v>
      </c>
      <c r="B102" s="5">
        <v>875000</v>
      </c>
      <c r="C102" s="4">
        <v>4904</v>
      </c>
      <c r="D102" s="4">
        <v>5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3" sqref="M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1" sqref="P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3"/>
  <sheetViews>
    <sheetView workbookViewId="0">
      <selection activeCell="M11" sqref="M11"/>
    </sheetView>
  </sheetViews>
  <sheetFormatPr defaultRowHeight="15" x14ac:dyDescent="0.25"/>
  <sheetData>
    <row r="23" spans="14:14" x14ac:dyDescent="0.25">
      <c r="N23" t="s">
        <v>137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Houses</vt:lpstr>
      <vt:lpstr>Frequncy Chart</vt:lpstr>
      <vt:lpstr>Disputation Chart</vt:lpstr>
      <vt:lpstr>Bedroom Bar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Harms</dc:creator>
  <cp:lastModifiedBy>Andrew Harms</cp:lastModifiedBy>
  <dcterms:created xsi:type="dcterms:W3CDTF">2017-03-13T15:46:54Z</dcterms:created>
  <dcterms:modified xsi:type="dcterms:W3CDTF">2017-03-14T14:15:06Z</dcterms:modified>
</cp:coreProperties>
</file>