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hi\Desktop\Bus171B\"/>
    </mc:Choice>
  </mc:AlternateContent>
  <bookViews>
    <workbookView xWindow="0" yWindow="0" windowWidth="17256" windowHeight="6780" tabRatio="713"/>
  </bookViews>
  <sheets>
    <sheet name="Info" sheetId="11" r:id="rId1"/>
    <sheet name="UBPR p.1" sheetId="3" r:id="rId2"/>
    <sheet name="UBPR p.2" sheetId="1" r:id="rId3"/>
    <sheet name="UBPR p.3" sheetId="7" r:id="rId4"/>
    <sheet name="UBPR p.4" sheetId="2" r:id="rId5"/>
    <sheet name="UBPR p.6" sheetId="4" r:id="rId6"/>
    <sheet name="UBPR p.7" sheetId="5" r:id="rId7"/>
    <sheet name="UBPR p.8 and p.8a" sheetId="6" r:id="rId8"/>
    <sheet name="UBPR p.10 and p.10a" sheetId="8" r:id="rId9"/>
    <sheet name="UBPR p.11" sheetId="9" r:id="rId10"/>
    <sheet name="Ratios" sheetId="10" r:id="rId11"/>
    <sheet name="Sheet1" sheetId="12" r:id="rId12"/>
  </sheets>
  <externalReferences>
    <externalReference r:id="rId13"/>
  </externalReferences>
  <calcPr calcId="152511"/>
</workbook>
</file>

<file path=xl/calcChain.xml><?xml version="1.0" encoding="utf-8"?>
<calcChain xmlns="http://schemas.openxmlformats.org/spreadsheetml/2006/main">
  <c r="L70" i="10" l="1"/>
  <c r="K70" i="10"/>
  <c r="I70" i="10"/>
  <c r="H70" i="10"/>
  <c r="F70" i="10"/>
  <c r="E70" i="10"/>
  <c r="L69" i="10"/>
  <c r="K69" i="10"/>
  <c r="I69" i="10"/>
  <c r="H69" i="10"/>
  <c r="F69" i="10"/>
  <c r="E69" i="10"/>
  <c r="L68" i="10"/>
  <c r="K68" i="10"/>
  <c r="I68" i="10"/>
  <c r="H68" i="10"/>
  <c r="F68" i="10"/>
  <c r="E68" i="10"/>
  <c r="L64" i="10"/>
  <c r="K64" i="10"/>
  <c r="I64" i="10"/>
  <c r="H64" i="10"/>
  <c r="F64" i="10"/>
  <c r="E64" i="10"/>
  <c r="L63" i="10"/>
  <c r="K63" i="10"/>
  <c r="I63" i="10"/>
  <c r="H63" i="10"/>
  <c r="F63" i="10"/>
  <c r="E63" i="10"/>
  <c r="L60" i="10"/>
  <c r="K60" i="10"/>
  <c r="I60" i="10"/>
  <c r="H60" i="10"/>
  <c r="F60" i="10"/>
  <c r="E60" i="10"/>
  <c r="L57" i="10"/>
  <c r="K57" i="10"/>
  <c r="I57" i="10"/>
  <c r="H57" i="10"/>
  <c r="F57" i="10"/>
  <c r="E57" i="10"/>
  <c r="L56" i="10"/>
  <c r="K56" i="10"/>
  <c r="I56" i="10"/>
  <c r="H56" i="10"/>
  <c r="F56" i="10"/>
  <c r="E56" i="10"/>
  <c r="L55" i="10"/>
  <c r="K55" i="10"/>
  <c r="I55" i="10"/>
  <c r="H55" i="10"/>
  <c r="F55" i="10"/>
  <c r="E55" i="10"/>
  <c r="L54" i="10"/>
  <c r="K54" i="10"/>
  <c r="I54" i="10"/>
  <c r="H54" i="10"/>
  <c r="F54" i="10"/>
  <c r="E54" i="10"/>
  <c r="L51" i="10"/>
  <c r="K51" i="10"/>
  <c r="I51" i="10"/>
  <c r="H51" i="10"/>
  <c r="F51" i="10"/>
  <c r="E51" i="10"/>
  <c r="L50" i="10"/>
  <c r="K50" i="10"/>
  <c r="I50" i="10"/>
  <c r="H50" i="10"/>
  <c r="F50" i="10"/>
  <c r="E50" i="10"/>
  <c r="L49" i="10"/>
  <c r="K49" i="10"/>
  <c r="I49" i="10"/>
  <c r="H49" i="10"/>
  <c r="F49" i="10"/>
  <c r="E49" i="10"/>
  <c r="L48" i="10"/>
  <c r="K48" i="10"/>
  <c r="I48" i="10"/>
  <c r="H48" i="10"/>
  <c r="F48" i="10"/>
  <c r="E48" i="10"/>
  <c r="L47" i="10"/>
  <c r="K47" i="10"/>
  <c r="I47" i="10"/>
  <c r="H47" i="10"/>
  <c r="F47" i="10"/>
  <c r="E47" i="10"/>
  <c r="L41" i="10"/>
  <c r="K41" i="10"/>
  <c r="I41" i="10"/>
  <c r="H41" i="10"/>
  <c r="F41" i="10"/>
  <c r="E41" i="10"/>
  <c r="L39" i="10"/>
  <c r="K39" i="10"/>
  <c r="I39" i="10"/>
  <c r="H39" i="10"/>
  <c r="F39" i="10"/>
  <c r="E39" i="10"/>
  <c r="L38" i="10"/>
  <c r="K38" i="10"/>
  <c r="I38" i="10"/>
  <c r="H38" i="10"/>
  <c r="F38" i="10"/>
  <c r="E38" i="10"/>
  <c r="L37" i="10"/>
  <c r="K37" i="10"/>
  <c r="I37" i="10"/>
  <c r="H37" i="10"/>
  <c r="F37" i="10"/>
  <c r="E37" i="10"/>
  <c r="L36" i="10"/>
  <c r="K36" i="10"/>
  <c r="I36" i="10"/>
  <c r="H36" i="10"/>
  <c r="F36" i="10"/>
  <c r="E36" i="10"/>
  <c r="L35" i="10"/>
  <c r="K35" i="10"/>
  <c r="I35" i="10"/>
  <c r="H35" i="10"/>
  <c r="F35" i="10"/>
  <c r="E35" i="10"/>
  <c r="L34" i="10"/>
  <c r="K34" i="10"/>
  <c r="I34" i="10"/>
  <c r="H34" i="10"/>
  <c r="F34" i="10"/>
  <c r="E34" i="10"/>
  <c r="L33" i="10"/>
  <c r="K33" i="10"/>
  <c r="I33" i="10"/>
  <c r="H33" i="10"/>
  <c r="F33" i="10"/>
  <c r="E33" i="10"/>
  <c r="L32" i="10"/>
  <c r="K32" i="10"/>
  <c r="I32" i="10"/>
  <c r="H32" i="10"/>
  <c r="F32" i="10"/>
  <c r="E32" i="10"/>
  <c r="L31" i="10"/>
  <c r="K31" i="10"/>
  <c r="I31" i="10"/>
  <c r="H31" i="10"/>
  <c r="F31" i="10"/>
  <c r="E31" i="10"/>
  <c r="L30" i="10"/>
  <c r="K30" i="10"/>
  <c r="I30" i="10"/>
  <c r="H30" i="10"/>
  <c r="F30" i="10"/>
  <c r="E30" i="10"/>
  <c r="L29" i="10"/>
  <c r="K29" i="10"/>
  <c r="I29" i="10"/>
  <c r="H29" i="10"/>
  <c r="F29" i="10"/>
  <c r="E29" i="10"/>
  <c r="L28" i="10"/>
  <c r="K28" i="10"/>
  <c r="I28" i="10"/>
  <c r="H28" i="10"/>
  <c r="F28" i="10"/>
  <c r="E28" i="10"/>
  <c r="L27" i="10"/>
  <c r="K27" i="10"/>
  <c r="I27" i="10"/>
  <c r="H27" i="10"/>
  <c r="F27" i="10"/>
  <c r="E27" i="10"/>
  <c r="L23" i="10"/>
  <c r="K23" i="10"/>
  <c r="I23" i="10"/>
  <c r="H23" i="10"/>
  <c r="F23" i="10"/>
  <c r="E23" i="10"/>
  <c r="L21" i="10"/>
  <c r="K21" i="10"/>
  <c r="I21" i="10"/>
  <c r="H21" i="10"/>
  <c r="F21" i="10"/>
  <c r="E21" i="10"/>
  <c r="L20" i="10"/>
  <c r="K20" i="10"/>
  <c r="I20" i="10"/>
  <c r="H20" i="10"/>
  <c r="F20" i="10"/>
  <c r="E20" i="10"/>
  <c r="L19" i="10"/>
  <c r="K19" i="10"/>
  <c r="I19" i="10"/>
  <c r="H19" i="10"/>
  <c r="F19" i="10"/>
  <c r="E19" i="10"/>
  <c r="L18" i="10"/>
  <c r="L17" i="10"/>
  <c r="K18" i="10"/>
  <c r="K17" i="10"/>
  <c r="I18" i="10"/>
  <c r="I17" i="10"/>
  <c r="H18" i="10"/>
  <c r="H17" i="10"/>
  <c r="F18" i="10"/>
  <c r="F17" i="10"/>
  <c r="E18" i="10"/>
  <c r="E17" i="10"/>
  <c r="L16" i="10"/>
  <c r="K16" i="10"/>
  <c r="I16" i="10"/>
  <c r="H16" i="10"/>
  <c r="F16" i="10"/>
  <c r="E16" i="10"/>
  <c r="L15" i="10"/>
  <c r="K15" i="10"/>
  <c r="I15" i="10"/>
  <c r="H15" i="10"/>
  <c r="F15" i="10"/>
  <c r="E15" i="10"/>
  <c r="L14" i="10"/>
  <c r="K14" i="10"/>
  <c r="I14" i="10"/>
  <c r="H14" i="10"/>
  <c r="F14" i="10"/>
  <c r="E14" i="10"/>
  <c r="L13" i="10"/>
  <c r="K13" i="10"/>
  <c r="I13" i="10"/>
  <c r="H13" i="10"/>
  <c r="F13" i="10"/>
  <c r="E13" i="10"/>
  <c r="L8" i="10"/>
  <c r="K8" i="10"/>
  <c r="I8" i="10"/>
  <c r="H8" i="10"/>
  <c r="F8" i="10"/>
  <c r="E8" i="10"/>
  <c r="L7" i="10"/>
  <c r="K7" i="10"/>
  <c r="I7" i="10"/>
  <c r="H7" i="10"/>
  <c r="F7" i="10"/>
  <c r="E7" i="10"/>
  <c r="D3" i="10"/>
  <c r="H3" i="10" s="1"/>
  <c r="K3" i="10" s="1"/>
  <c r="A2" i="10"/>
</calcChain>
</file>

<file path=xl/sharedStrings.xml><?xml version="1.0" encoding="utf-8"?>
<sst xmlns="http://schemas.openxmlformats.org/spreadsheetml/2006/main" count="780" uniqueCount="492">
  <si>
    <t>FDIC Certificate # 17266</t>
  </si>
  <si>
    <t>FRB District/ID_RSSD 12 / 143662</t>
  </si>
  <si>
    <t>OCC Charter # 0</t>
  </si>
  <si>
    <t>County: DOUGLAS</t>
  </si>
  <si>
    <t>Public Report</t>
  </si>
  <si>
    <t xml:space="preserve"> Interest and Fees on Loans</t>
  </si>
  <si>
    <t xml:space="preserve"> Income From Lease Financing</t>
  </si>
  <si>
    <t xml:space="preserve">    Tax-Exempt</t>
  </si>
  <si>
    <t xml:space="preserve">    Estimated Tax Benefit</t>
  </si>
  <si>
    <t xml:space="preserve">       Income on Loans &amp; Leases (TE)</t>
  </si>
  <si>
    <t xml:space="preserve"> US Treas &amp; Agency (Excl MBS)</t>
  </si>
  <si>
    <t xml:space="preserve"> Mortgage Backed Securities</t>
  </si>
  <si>
    <t xml:space="preserve"> All Other Securities</t>
  </si>
  <si>
    <t xml:space="preserve">    Tax-Exempt Securities Income</t>
  </si>
  <si>
    <t xml:space="preserve"> Investment Interest Income (TE)</t>
  </si>
  <si>
    <t xml:space="preserve"> Interest on Due From Banks</t>
  </si>
  <si>
    <t xml:space="preserve"> Int on Fed Funds Sold &amp; Resales</t>
  </si>
  <si>
    <t xml:space="preserve"> Trading Account Income</t>
  </si>
  <si>
    <t xml:space="preserve"> Other Interest Income</t>
  </si>
  <si>
    <t xml:space="preserve">    Total Interest Income (TE)</t>
  </si>
  <si>
    <t xml:space="preserve"> Int on Deposits in Foreign Off</t>
  </si>
  <si>
    <t>N/A</t>
  </si>
  <si>
    <t xml:space="preserve"> Interest on Time Dep Over $100M</t>
  </si>
  <si>
    <t xml:space="preserve"> Interest on All Other Deposits</t>
  </si>
  <si>
    <t xml:space="preserve"> Int on Fed Funds Purch &amp; Repos</t>
  </si>
  <si>
    <t xml:space="preserve"> Int Trad Liab &amp; Oth Borrowings</t>
  </si>
  <si>
    <t xml:space="preserve"> Int on Sub Notes &amp; Debentures</t>
  </si>
  <si>
    <t xml:space="preserve">    Total Interest Expense</t>
  </si>
  <si>
    <t xml:space="preserve">    Net Interest Income (TE)</t>
  </si>
  <si>
    <t xml:space="preserve"> Non-interest Income</t>
  </si>
  <si>
    <t xml:space="preserve">    Adjusted Operating Income (TE)</t>
  </si>
  <si>
    <t xml:space="preserve"> Non-Interest Expense</t>
  </si>
  <si>
    <t xml:space="preserve"> Provision: Loan &amp; Lease Losses</t>
  </si>
  <si>
    <t xml:space="preserve">    Pretax Operating Income (TE)</t>
  </si>
  <si>
    <t xml:space="preserve"> Realized G/L Hld-to-Maturity Sec</t>
  </si>
  <si>
    <t xml:space="preserve"> Realized G/L Avail-for Sale Sec</t>
  </si>
  <si>
    <t xml:space="preserve">    Pretax Net Operating Inc (TE)</t>
  </si>
  <si>
    <t xml:space="preserve"> Applicable Income Taxes</t>
  </si>
  <si>
    <t xml:space="preserve"> Current Tax Equiv Adjustment</t>
  </si>
  <si>
    <t xml:space="preserve"> Other Tax Equiv Adjustments</t>
  </si>
  <si>
    <t xml:space="preserve">    Applicable Income Taxes (TE)</t>
  </si>
  <si>
    <t xml:space="preserve">    Net Operating Income</t>
  </si>
  <si>
    <t xml:space="preserve"> Net Discontinued / Extraordinary Items</t>
  </si>
  <si>
    <t xml:space="preserve"> Net Inc Noncontrolling Minority Interests</t>
  </si>
  <si>
    <t xml:space="preserve">    Net Income</t>
  </si>
  <si>
    <t xml:space="preserve"> Cash Dividends Declared</t>
  </si>
  <si>
    <t xml:space="preserve"> Retained Earnings</t>
  </si>
  <si>
    <t xml:space="preserve"> Memo: Net International Income</t>
  </si>
  <si>
    <t>UMPQUA BANK ; ROSEBURG , OR</t>
  </si>
  <si>
    <t>December 31, 2016 Uniform Bank Performance Report</t>
  </si>
  <si>
    <t>Income Statement</t>
  </si>
  <si>
    <t>Percentage Change 1 Year</t>
  </si>
  <si>
    <t xml:space="preserve"> Assets:</t>
  </si>
  <si>
    <t xml:space="preserve"> Real Estate Loans</t>
  </si>
  <si>
    <t xml:space="preserve"> Commercial Loans</t>
  </si>
  <si>
    <t xml:space="preserve"> Individual Loans</t>
  </si>
  <si>
    <t xml:space="preserve"> Agricultural Loans</t>
  </si>
  <si>
    <t xml:space="preserve"> Other Loans &amp; Leases</t>
  </si>
  <si>
    <t xml:space="preserve">    LN&amp;LS Allowance</t>
  </si>
  <si>
    <t xml:space="preserve">    Unearned Income</t>
  </si>
  <si>
    <t xml:space="preserve">       Net Loans &amp; Leases</t>
  </si>
  <si>
    <t xml:space="preserve"> U.S. Treasury &amp; Agency Securities</t>
  </si>
  <si>
    <t xml:space="preserve"> Municipal Securities</t>
  </si>
  <si>
    <t xml:space="preserve"> Foreign Debt Securities</t>
  </si>
  <si>
    <t xml:space="preserve"> Interest-Bearing Bank Balances</t>
  </si>
  <si>
    <t xml:space="preserve"> Federal Funds Sold &amp; Resales</t>
  </si>
  <si>
    <t xml:space="preserve"> Trading Account Assets</t>
  </si>
  <si>
    <t xml:space="preserve">    Total Investments</t>
  </si>
  <si>
    <t xml:space="preserve">    Total Earning Assets</t>
  </si>
  <si>
    <t xml:space="preserve"> Nonint Cash &amp; Due From Banks</t>
  </si>
  <si>
    <t xml:space="preserve"> Premises, Fix Assts, Cap Leases</t>
  </si>
  <si>
    <t xml:space="preserve"> Other Real Estate Owned</t>
  </si>
  <si>
    <t xml:space="preserve"> Dir &amp; Indir Inv RE Ventures</t>
  </si>
  <si>
    <t xml:space="preserve"> Inv in Unconsolidated Subs</t>
  </si>
  <si>
    <t xml:space="preserve"> Acceptances &amp; Oth Assets</t>
  </si>
  <si>
    <t xml:space="preserve">    Total Assets</t>
  </si>
  <si>
    <t xml:space="preserve"> Average Assets During Quarter</t>
  </si>
  <si>
    <t xml:space="preserve"> Liabilities:</t>
  </si>
  <si>
    <t xml:space="preserve"> Demand Deposits</t>
  </si>
  <si>
    <t xml:space="preserve"> All Now &amp; ATS Accounts</t>
  </si>
  <si>
    <t xml:space="preserve"> Money Market Deposit Accounts</t>
  </si>
  <si>
    <t xml:space="preserve"> Other savings Deposits</t>
  </si>
  <si>
    <t xml:space="preserve"> Time Deps At Or Below Insurance Limit</t>
  </si>
  <si>
    <t xml:space="preserve"> Less: Fully Insured Brokered Deposits</t>
  </si>
  <si>
    <t xml:space="preserve">    Core Deposits</t>
  </si>
  <si>
    <t xml:space="preserve"> Fully Insured Brokered Deposits</t>
  </si>
  <si>
    <t xml:space="preserve"> Time Deps Above Insurance Limit</t>
  </si>
  <si>
    <t xml:space="preserve"> Deposits in Foreign Offices</t>
  </si>
  <si>
    <t xml:space="preserve">    Total Deposits</t>
  </si>
  <si>
    <t xml:space="preserve"> Federal Funds Purch &amp; Resale</t>
  </si>
  <si>
    <t xml:space="preserve"> Fed Home Loan Bor Mat &lt; 1 Year</t>
  </si>
  <si>
    <t xml:space="preserve"> Fed Home Loan Bor Mat &gt; 1 Year</t>
  </si>
  <si>
    <t xml:space="preserve"> Oth Borrowing Mat &lt; 1 Year</t>
  </si>
  <si>
    <t xml:space="preserve"> Oth Borrowing Mat &gt; 1 Year</t>
  </si>
  <si>
    <t xml:space="preserve"> Acceptances &amp; Other Liabilities</t>
  </si>
  <si>
    <t xml:space="preserve">    Total Liabilities (Incl Mortg)</t>
  </si>
  <si>
    <t xml:space="preserve"> Subordinated Notes &amp; Debentures</t>
  </si>
  <si>
    <t xml:space="preserve"> Total Bank Capital &amp; Min Int</t>
  </si>
  <si>
    <t xml:space="preserve">    Total Liabilities &amp; Capital</t>
  </si>
  <si>
    <t xml:space="preserve"> Memoranda:</t>
  </si>
  <si>
    <t xml:space="preserve"> Officers, Shareholder Loans (#)</t>
  </si>
  <si>
    <t xml:space="preserve"> Officers, Shareholder Loans ($)</t>
  </si>
  <si>
    <t xml:space="preserve"> Held-to-Maturity Securities</t>
  </si>
  <si>
    <t xml:space="preserve"> Available-for-Sale Securities</t>
  </si>
  <si>
    <t xml:space="preserve"> All Brokered Deposits</t>
  </si>
  <si>
    <t xml:space="preserve"> LN&amp;LS in Foreign Offices</t>
  </si>
  <si>
    <t xml:space="preserve"> Loans Held for Sale</t>
  </si>
  <si>
    <t xml:space="preserve"> Loans not Held for Sale</t>
  </si>
  <si>
    <t>Balance Sheet</t>
  </si>
  <si>
    <t xml:space="preserve"> Earnings and Profitability</t>
  </si>
  <si>
    <t>BANK</t>
  </si>
  <si>
    <t>PG 1</t>
  </si>
  <si>
    <t>PCT</t>
  </si>
  <si>
    <t xml:space="preserve"> Percent of Average Assets:</t>
  </si>
  <si>
    <t xml:space="preserve">    Interest Income (TE)</t>
  </si>
  <si>
    <t xml:space="preserve">    - Interest Expense</t>
  </si>
  <si>
    <t xml:space="preserve">       Net Interest Income (TE)</t>
  </si>
  <si>
    <t xml:space="preserve">    + Noninterest Income</t>
  </si>
  <si>
    <t xml:space="preserve">    - Noninterest Expense</t>
  </si>
  <si>
    <t xml:space="preserve">    - Provision: Loan &amp; Lease Losses</t>
  </si>
  <si>
    <t xml:space="preserve">       Pretax Operating Income (TE)</t>
  </si>
  <si>
    <t xml:space="preserve">    + Realized Gains/Losses Sec</t>
  </si>
  <si>
    <t xml:space="preserve">       Pretax Net Operating Income (TE)</t>
  </si>
  <si>
    <t xml:space="preserve">          Net Operating Income</t>
  </si>
  <si>
    <t xml:space="preserve">    Adjusted Net Operating Income</t>
  </si>
  <si>
    <t xml:space="preserve">    Net Inc Attrib to Min Ints</t>
  </si>
  <si>
    <t xml:space="preserve">    Net Income Adjusted Sub S</t>
  </si>
  <si>
    <t xml:space="preserve">       Net Income</t>
  </si>
  <si>
    <t xml:space="preserve"> Margin Analysis:</t>
  </si>
  <si>
    <t xml:space="preserve"> Avg Earning Assets to Avg Assets</t>
  </si>
  <si>
    <t xml:space="preserve"> Avg Int-Bearing Funds to Avg Assets</t>
  </si>
  <si>
    <t xml:space="preserve"> Int Inc (TE) to Avg Earn Assets</t>
  </si>
  <si>
    <t xml:space="preserve"> Int Expense to Avg Earn Assets</t>
  </si>
  <si>
    <t xml:space="preserve"> Net Int Inc-TE to Avg Earn Assets</t>
  </si>
  <si>
    <t xml:space="preserve"> Loan &amp; Lease Analysis:</t>
  </si>
  <si>
    <t xml:space="preserve"> Net Loss to Average Total LN&amp;LS</t>
  </si>
  <si>
    <t xml:space="preserve"> Earnings Coverage of Net Losses (X)</t>
  </si>
  <si>
    <t xml:space="preserve"> LN&amp;LS Allowance to LN&amp;LS Not HFS</t>
  </si>
  <si>
    <t xml:space="preserve"> LN&amp;LS Allowance to Net Losses (X)</t>
  </si>
  <si>
    <t xml:space="preserve"> LN&amp;LS Allowance to Total LN&amp;LS</t>
  </si>
  <si>
    <t xml:space="preserve"> Total LN&amp;LS-90+ Days Past Due</t>
  </si>
  <si>
    <t xml:space="preserve">    -Nonaccrual</t>
  </si>
  <si>
    <t xml:space="preserve">    -Total</t>
  </si>
  <si>
    <t xml:space="preserve"> Liquidity</t>
  </si>
  <si>
    <t xml:space="preserve"> Net Non Core Fund Dep New $250M</t>
  </si>
  <si>
    <t xml:space="preserve"> Net Loans &amp; Leases to Assets</t>
  </si>
  <si>
    <t xml:space="preserve"> Capitalization</t>
  </si>
  <si>
    <t xml:space="preserve"> Tier One Leverage Capital</t>
  </si>
  <si>
    <t xml:space="preserve"> Cash Dividends to Net Income</t>
  </si>
  <si>
    <t xml:space="preserve"> Retained Earnings to Avg Total Equity</t>
  </si>
  <si>
    <t xml:space="preserve"> Rest+Nonac+RE Acq to Eqcap+ALLL</t>
  </si>
  <si>
    <t xml:space="preserve"> Growth Rates</t>
  </si>
  <si>
    <t xml:space="preserve"> Total Assets</t>
  </si>
  <si>
    <t xml:space="preserve"> Tier One Capital</t>
  </si>
  <si>
    <t xml:space="preserve"> Net Loans &amp; Leases</t>
  </si>
  <si>
    <t xml:space="preserve"> Short Term Investments</t>
  </si>
  <si>
    <t xml:space="preserve"> Short Term Non Core Funding</t>
  </si>
  <si>
    <t xml:space="preserve"> Average Total Assets</t>
  </si>
  <si>
    <t xml:space="preserve"> Total Equity Capital</t>
  </si>
  <si>
    <t xml:space="preserve"> Net Income</t>
  </si>
  <si>
    <t xml:space="preserve"> Number of banks in Peer Group</t>
  </si>
  <si>
    <t>Summary Ratios</t>
  </si>
  <si>
    <t xml:space="preserve"> Percent of Average Assets</t>
  </si>
  <si>
    <t xml:space="preserve"> Loans Held For Sale</t>
  </si>
  <si>
    <t xml:space="preserve"> Loans Not Held For Sale</t>
  </si>
  <si>
    <t xml:space="preserve">    Less: LN&amp;LS Allowance</t>
  </si>
  <si>
    <t xml:space="preserve"> Premises, Fix Assts &amp; Cap Leases</t>
  </si>
  <si>
    <t xml:space="preserve"> Acceptances &amp; Other Assets</t>
  </si>
  <si>
    <t xml:space="preserve">    Total Non-Earning Assets</t>
  </si>
  <si>
    <t xml:space="preserve">       Total Assets</t>
  </si>
  <si>
    <t xml:space="preserve"> Standby Letters of Credit</t>
  </si>
  <si>
    <t xml:space="preserve"> Liabilities</t>
  </si>
  <si>
    <t xml:space="preserve"> All NOW &amp; ATS Accounts</t>
  </si>
  <si>
    <t xml:space="preserve"> Other Savings Deposits</t>
  </si>
  <si>
    <t xml:space="preserve"> Time Deps At or Below Insurance Limit</t>
  </si>
  <si>
    <t xml:space="preserve"> Federal Funds Purch &amp; Repos</t>
  </si>
  <si>
    <t xml:space="preserve"> Total Fed Home Loan Borrowings</t>
  </si>
  <si>
    <t xml:space="preserve"> Total Other Borrowings</t>
  </si>
  <si>
    <t xml:space="preserve">    Memo: Sht Ter N Core Funding</t>
  </si>
  <si>
    <t xml:space="preserve"> Memo: All Brokered Deposits</t>
  </si>
  <si>
    <t xml:space="preserve">    Insured Brokered Deposits</t>
  </si>
  <si>
    <t xml:space="preserve"> Loans HFS as a % Loans</t>
  </si>
  <si>
    <t>Balance Sheet Percentage Composition</t>
  </si>
  <si>
    <t>Analysis of Credit Allowance and Loan Mix</t>
  </si>
  <si>
    <t xml:space="preserve"> Analysis Ratios</t>
  </si>
  <si>
    <t xml:space="preserve"> Loss Provision to Average Assets</t>
  </si>
  <si>
    <t xml:space="preserve"> Recoveries to Prior Credit Loss</t>
  </si>
  <si>
    <t xml:space="preserve"> Gross Loss to Average Total LN&amp;LS</t>
  </si>
  <si>
    <t xml:space="preserve"> Recoveries to Average Total LN&amp;LS</t>
  </si>
  <si>
    <t xml:space="preserve"> LN&amp;LS Allowance to Nonaccrual LN&amp;LS (X)</t>
  </si>
  <si>
    <t xml:space="preserve"> Net Losses by Type of LN&amp;LS</t>
  </si>
  <si>
    <t xml:space="preserve">    Construction &amp; Land Development</t>
  </si>
  <si>
    <t xml:space="preserve">       1-4 Family Construction</t>
  </si>
  <si>
    <t xml:space="preserve">       Other Construction &amp; Land</t>
  </si>
  <si>
    <t xml:space="preserve">    Secured by Farmland</t>
  </si>
  <si>
    <t xml:space="preserve">    1-4 Family Residential Loans</t>
  </si>
  <si>
    <t xml:space="preserve">       Home Equity Loans</t>
  </si>
  <si>
    <t xml:space="preserve">       1-4 Family 1st Lien Loans</t>
  </si>
  <si>
    <t xml:space="preserve">       1-4 Family Jr Lien Loans</t>
  </si>
  <si>
    <t xml:space="preserve">    Multifamily Loans</t>
  </si>
  <si>
    <t xml:space="preserve">    Non-Farm Non-Residential Mtg</t>
  </si>
  <si>
    <t xml:space="preserve">       Owner Occupied Nonfarm Nonresidential</t>
  </si>
  <si>
    <t xml:space="preserve">       Other Nonfarm Nonresidential</t>
  </si>
  <si>
    <t xml:space="preserve">    RE Loans in Foreign Offices</t>
  </si>
  <si>
    <t xml:space="preserve"> Financial Institution Loans</t>
  </si>
  <si>
    <t xml:space="preserve"> Commercial and Industrial Loans</t>
  </si>
  <si>
    <t xml:space="preserve"> Loans to Individuals</t>
  </si>
  <si>
    <t xml:space="preserve">    Credit Card Plans</t>
  </si>
  <si>
    <t xml:space="preserve">    Auto Loans</t>
  </si>
  <si>
    <t xml:space="preserve"> Non-Depository, Other &amp; Muni Loans</t>
  </si>
  <si>
    <t xml:space="preserve"> Loans to Foreign Governments</t>
  </si>
  <si>
    <t xml:space="preserve"> Lease Financing</t>
  </si>
  <si>
    <t xml:space="preserve">    Leases to Individuals</t>
  </si>
  <si>
    <t xml:space="preserve">    All Other Leases</t>
  </si>
  <si>
    <t xml:space="preserve"> Supplemental:</t>
  </si>
  <si>
    <t xml:space="preserve"> Loans to Finance Comml Real Estate</t>
  </si>
  <si>
    <t xml:space="preserve"> Change: Credit Allowance ($000)</t>
  </si>
  <si>
    <t xml:space="preserve"> Beginning Balance</t>
  </si>
  <si>
    <t xml:space="preserve"> Gross Credit Losses</t>
  </si>
  <si>
    <t xml:space="preserve">    Memo: Loans HFS Write-down</t>
  </si>
  <si>
    <t xml:space="preserve"> Recoveries</t>
  </si>
  <si>
    <t xml:space="preserve">    Net Credit Losses</t>
  </si>
  <si>
    <t xml:space="preserve"> Other Adjustments</t>
  </si>
  <si>
    <t xml:space="preserve"> Average Total Loans &amp; Leases</t>
  </si>
  <si>
    <t>Analysis of Past Due, Nonaccrual &amp; Restructured--Page 8</t>
  </si>
  <si>
    <t xml:space="preserve"> % of Non-Current LN&amp;LS by Loan Type</t>
  </si>
  <si>
    <t xml:space="preserve"> Other Pertinent Ratios:</t>
  </si>
  <si>
    <t xml:space="preserve"> Non-Cur LN&amp;LS to-LN&amp;LS Allowance</t>
  </si>
  <si>
    <t xml:space="preserve">    -Equity Capital</t>
  </si>
  <si>
    <t xml:space="preserve"> % Total P/D LN&amp;LS-Incl Nonaccrual</t>
  </si>
  <si>
    <t xml:space="preserve"> Non Curr LNS+OREO to LNS+OREO</t>
  </si>
  <si>
    <t xml:space="preserve"> Non-Curr Restruct Debt/Gr LN&amp;LS</t>
  </si>
  <si>
    <t xml:space="preserve"> Curr+Non-Curr Restruct/GR LN&amp;LS</t>
  </si>
  <si>
    <t xml:space="preserve"> Current Restruct LN&amp;LS</t>
  </si>
  <si>
    <t xml:space="preserve"> Loans Sec 1-4 Fam RE in Forclosure as % Total Loans Sec 1-4 Fam RE</t>
  </si>
  <si>
    <t xml:space="preserve"> Gtyd LN&amp;LS 90+ P/D / LN&amp;LS 90+ P/D</t>
  </si>
  <si>
    <t xml:space="preserve"> Gtyd Nonaccrual LN&amp;LS / Nonaccrual LN&amp;LS</t>
  </si>
  <si>
    <t xml:space="preserve"> Gtyd LN&amp;LS 30-89 P/D / LN&amp;LS 30-89 P/D</t>
  </si>
  <si>
    <t>Analysis of Past Due, Nonaccrual &amp; Restructured--Page 8a</t>
  </si>
  <si>
    <t xml:space="preserve"> Non-Current LN&amp;LS ($000)</t>
  </si>
  <si>
    <t xml:space="preserve"> 90 Days and Over Past Due</t>
  </si>
  <si>
    <t xml:space="preserve"> Total Nonaccrual LN&amp;LS</t>
  </si>
  <si>
    <t xml:space="preserve">    Total Non-Current LN&amp;LS</t>
  </si>
  <si>
    <t xml:space="preserve">    LN&amp;LS 30-89 Days Past Due</t>
  </si>
  <si>
    <t xml:space="preserve"> Gtyd LN&amp;LS 90+ Days P/D</t>
  </si>
  <si>
    <t xml:space="preserve"> Gtyd LN&amp;LS on Nonaccrual</t>
  </si>
  <si>
    <t xml:space="preserve"> Gtyd LN&amp;LS 30-89 Days P/D</t>
  </si>
  <si>
    <t xml:space="preserve"> Restructured LN&amp;LS 90+ Days P/D</t>
  </si>
  <si>
    <t xml:space="preserve"> Restructured LN&amp;LS Nonaccrual</t>
  </si>
  <si>
    <t xml:space="preserve"> Restructured LN&amp;LS 30-89 Days P/D</t>
  </si>
  <si>
    <t xml:space="preserve"> Current 1-4 Family Restru LN&amp;LS</t>
  </si>
  <si>
    <t xml:space="preserve"> Current Other Restructured LN&amp;LS</t>
  </si>
  <si>
    <t xml:space="preserve"> Loans Secured 1-4 RE in Foreclosure</t>
  </si>
  <si>
    <t>Non Int Income, Expenses, Yields</t>
  </si>
  <si>
    <t xml:space="preserve"> Personnel Expense</t>
  </si>
  <si>
    <t xml:space="preserve"> Occupancy Expense</t>
  </si>
  <si>
    <t xml:space="preserve"> Other Oper Exp (Incl Intangibles)</t>
  </si>
  <si>
    <t xml:space="preserve">    Total Overhead Expense</t>
  </si>
  <si>
    <t xml:space="preserve"> Overhead Less Nonint Inc</t>
  </si>
  <si>
    <t xml:space="preserve"> Other Income &amp; Expense Ratios:</t>
  </si>
  <si>
    <t xml:space="preserve"> Efficiency Ratio</t>
  </si>
  <si>
    <t xml:space="preserve"> Avg Personnel Exp Per Empl($000)</t>
  </si>
  <si>
    <t xml:space="preserve"> Assets Per Employee ($Million)</t>
  </si>
  <si>
    <t xml:space="preserve"> Yield on or Cost of:</t>
  </si>
  <si>
    <t xml:space="preserve"> Total Loan &amp; Leases (TE)</t>
  </si>
  <si>
    <t xml:space="preserve">    Loans in Domestic Offices</t>
  </si>
  <si>
    <t xml:space="preserve">       Real Estate</t>
  </si>
  <si>
    <t xml:space="preserve">          Secured by 1-4 Fam Resi Prop</t>
  </si>
  <si>
    <t xml:space="preserve">          All Other Loans Sec Real Estate</t>
  </si>
  <si>
    <t xml:space="preserve">       Commercial &amp; Industrial</t>
  </si>
  <si>
    <t xml:space="preserve">       Individual</t>
  </si>
  <si>
    <t xml:space="preserve">          Credit Card</t>
  </si>
  <si>
    <t xml:space="preserve">       Agricultural</t>
  </si>
  <si>
    <t xml:space="preserve">    Loans in Foreign Offices</t>
  </si>
  <si>
    <t xml:space="preserve"> Total Investment Securities (TE)</t>
  </si>
  <si>
    <t xml:space="preserve"> Total Investment Securities (Book)</t>
  </si>
  <si>
    <t xml:space="preserve">    US Treas &amp; Agency (Excl MBS)</t>
  </si>
  <si>
    <t xml:space="preserve">    Mortgage Backed Securities</t>
  </si>
  <si>
    <t xml:space="preserve">    All Other Securities</t>
  </si>
  <si>
    <t xml:space="preserve"> Total Interest Bearing Deposits</t>
  </si>
  <si>
    <t xml:space="preserve">    Transaction accounts</t>
  </si>
  <si>
    <t xml:space="preserve">    Other Savings Deposits</t>
  </si>
  <si>
    <t xml:space="preserve">    Time Deps Over $100M</t>
  </si>
  <si>
    <t xml:space="preserve">    All Other Time Deposits</t>
  </si>
  <si>
    <t xml:space="preserve">    Foreign Office Deposits</t>
  </si>
  <si>
    <t xml:space="preserve"> Federal Funds Purchased &amp; Repos</t>
  </si>
  <si>
    <t xml:space="preserve"> Other Borrowed Money</t>
  </si>
  <si>
    <t xml:space="preserve"> Subord Notes &amp; Debentures</t>
  </si>
  <si>
    <t xml:space="preserve"> All Interest-Bearing Funds</t>
  </si>
  <si>
    <t xml:space="preserve"> Non-interest Income &amp; Expenses</t>
  </si>
  <si>
    <t xml:space="preserve"> Fiduciary Activities</t>
  </si>
  <si>
    <t xml:space="preserve"> Deposit Service Charges</t>
  </si>
  <si>
    <t xml:space="preserve"> Trading, Vent Cap, Securtz Inc</t>
  </si>
  <si>
    <t xml:space="preserve"> Inv Banking, Advisory Inc</t>
  </si>
  <si>
    <t xml:space="preserve"> Insurance Comm &amp; Fees</t>
  </si>
  <si>
    <t xml:space="preserve"> Net Servicing Fees</t>
  </si>
  <si>
    <t xml:space="preserve"> Loan &amp; Lse Net Gains/Loss</t>
  </si>
  <si>
    <t xml:space="preserve"> Other Net Gains/Losses</t>
  </si>
  <si>
    <t xml:space="preserve"> Other Non-interest Income</t>
  </si>
  <si>
    <t xml:space="preserve">    Non-interest Income</t>
  </si>
  <si>
    <t xml:space="preserve"> Goodwill Impairment</t>
  </si>
  <si>
    <t xml:space="preserve"> Other  Intangible Amortiz</t>
  </si>
  <si>
    <t xml:space="preserve"> Other Oper Exp(incl Intangibles)</t>
  </si>
  <si>
    <t xml:space="preserve">    Non-Interest Expense</t>
  </si>
  <si>
    <t xml:space="preserve"> Domestic Banking Offices(#)</t>
  </si>
  <si>
    <t xml:space="preserve"> Foreign Branches (#)</t>
  </si>
  <si>
    <t xml:space="preserve"> Assets Per Domestic Office</t>
  </si>
  <si>
    <t>Liquidity &amp; Funding--Page 10</t>
  </si>
  <si>
    <t xml:space="preserve"> Percent of Total Deposits</t>
  </si>
  <si>
    <t xml:space="preserve"> Individ, Partnerships, and Corp.</t>
  </si>
  <si>
    <t xml:space="preserve"> U.S. Govt, States &amp; Political Sub in U.S.</t>
  </si>
  <si>
    <t xml:space="preserve"> Comml Banks &amp; Other Dep Inst. in U.S.</t>
  </si>
  <si>
    <t xml:space="preserve"> Banks in Foreign Countries</t>
  </si>
  <si>
    <t xml:space="preserve"> Foreign Govts and Official Inst.</t>
  </si>
  <si>
    <t xml:space="preserve">    Total deposits</t>
  </si>
  <si>
    <t xml:space="preserve"> Domestic Demand Deposits</t>
  </si>
  <si>
    <t xml:space="preserve"> Domestic Other Transaction Accts</t>
  </si>
  <si>
    <t xml:space="preserve"> Domestic Nontransaction Accts</t>
  </si>
  <si>
    <t xml:space="preserve"> Total Domestic Deposits</t>
  </si>
  <si>
    <t xml:space="preserve"> Liquidity/Funding Ratios</t>
  </si>
  <si>
    <t xml:space="preserve"> Net Non Core Fund Dep $250M</t>
  </si>
  <si>
    <t xml:space="preserve"> Net Non Core Fund Dep $100M</t>
  </si>
  <si>
    <t xml:space="preserve"> Core Deposits</t>
  </si>
  <si>
    <t xml:space="preserve"> S.T Inv to S.T. Ncore Fund</t>
  </si>
  <si>
    <t xml:space="preserve"> S.T. Asset to S.T. Liabilities</t>
  </si>
  <si>
    <t xml:space="preserve"> Net S.T. Liabilities to Assets</t>
  </si>
  <si>
    <t xml:space="preserve"> Net Loans &amp; Leases to Deposits</t>
  </si>
  <si>
    <t xml:space="preserve"> Net LN&amp;LS to Core Deposits</t>
  </si>
  <si>
    <t xml:space="preserve"> Brkr Dep Mat &lt; 1 Yr to Brkr Deps</t>
  </si>
  <si>
    <t xml:space="preserve"> Brokered Deposits to Deposits</t>
  </si>
  <si>
    <t xml:space="preserve"> Listing Service Dep to Deposits</t>
  </si>
  <si>
    <t xml:space="preserve"> List Service and Brkrd Dep to Deps</t>
  </si>
  <si>
    <t xml:space="preserve"> Sec Bor + sec FFP to Tot Bor + FFP</t>
  </si>
  <si>
    <t xml:space="preserve"> Recip Brkrd Dep to Tot Brkrd Dep</t>
  </si>
  <si>
    <t>Liquidity &amp; Investment Portfolio--Page 10A</t>
  </si>
  <si>
    <t xml:space="preserve"> Percent of Total Assets</t>
  </si>
  <si>
    <t xml:space="preserve"> Marketable Equity Sec (MES)</t>
  </si>
  <si>
    <t xml:space="preserve"> Net LN&amp;LS &amp; SBLC to Assets</t>
  </si>
  <si>
    <t xml:space="preserve"> Pledged Assets</t>
  </si>
  <si>
    <t xml:space="preserve"> Securities Mix</t>
  </si>
  <si>
    <t xml:space="preserve"> % Total Securities</t>
  </si>
  <si>
    <t xml:space="preserve">    US Treas &amp; Govt Agencies</t>
  </si>
  <si>
    <t xml:space="preserve">    Municipal Securities</t>
  </si>
  <si>
    <t xml:space="preserve">    Pass-Through Mtg Backed Secs</t>
  </si>
  <si>
    <t xml:space="preserve">    CMO &amp; REMIC Mtg Backed Secs</t>
  </si>
  <si>
    <t xml:space="preserve">    Commercial Mtg Back Secs</t>
  </si>
  <si>
    <t xml:space="preserve">    Asset Backed Securities</t>
  </si>
  <si>
    <t xml:space="preserve">    Structured Financial Products</t>
  </si>
  <si>
    <t xml:space="preserve">    Other Domestic Debt Secs</t>
  </si>
  <si>
    <t xml:space="preserve">    Foreign Debt Securities</t>
  </si>
  <si>
    <t xml:space="preserve">    Inv Mut Fnd &amp; Oth Mktbl</t>
  </si>
  <si>
    <t xml:space="preserve">       Total</t>
  </si>
  <si>
    <t xml:space="preserve"> Liquidity/Securities Ratios:</t>
  </si>
  <si>
    <t xml:space="preserve"> App (Dep) Hi Risk &amp; Struc/T1 Cap</t>
  </si>
  <si>
    <t xml:space="preserve"> App (Dep) in AFS sec to AFS Sec</t>
  </si>
  <si>
    <t xml:space="preserve"> App (Dep) in HTM Sec to HTM Sec</t>
  </si>
  <si>
    <t xml:space="preserve"> App (Dep) in HTM Sec to Eqy Cap</t>
  </si>
  <si>
    <t xml:space="preserve"> Pledged Securities to Tot Sec</t>
  </si>
  <si>
    <t xml:space="preserve"> Pledged Loans to Total Loans</t>
  </si>
  <si>
    <t xml:space="preserve"> Loans Held for Sale to Total Loans</t>
  </si>
  <si>
    <t>Capital Analysis--Page 11</t>
  </si>
  <si>
    <t xml:space="preserve"> Capital Ratios</t>
  </si>
  <si>
    <t xml:space="preserve"> Percent of Bank Equity:</t>
  </si>
  <si>
    <t xml:space="preserve">    Net Loans &amp; Leases (x)</t>
  </si>
  <si>
    <t xml:space="preserve">    Subord Notes &amp; Debentures</t>
  </si>
  <si>
    <t xml:space="preserve">    Long Term Debt</t>
  </si>
  <si>
    <t xml:space="preserve">    Com RE &amp; Related Ventures</t>
  </si>
  <si>
    <t xml:space="preserve"> Percent of Average Bank Equity:</t>
  </si>
  <si>
    <t xml:space="preserve">    Dividends</t>
  </si>
  <si>
    <t xml:space="preserve">    Retained Earnings</t>
  </si>
  <si>
    <t xml:space="preserve"> Other Capital Ratios:</t>
  </si>
  <si>
    <t xml:space="preserve">    Dividends to Net Operating Income</t>
  </si>
  <si>
    <t xml:space="preserve">    Bank Eq Cap + Min Int to Assets</t>
  </si>
  <si>
    <t xml:space="preserve"> Growth Rates:</t>
  </si>
  <si>
    <t xml:space="preserve">    Total Equity Capital</t>
  </si>
  <si>
    <t xml:space="preserve">    Equity Growth Less Asst Growth</t>
  </si>
  <si>
    <t xml:space="preserve"> Intang Assets % Bank Equity</t>
  </si>
  <si>
    <t xml:space="preserve">    Mortgage Servicing Rights</t>
  </si>
  <si>
    <t xml:space="preserve">    Goodwill</t>
  </si>
  <si>
    <t xml:space="preserve">    Purch Credit Card Relations</t>
  </si>
  <si>
    <t xml:space="preserve">    All Other Intangibles</t>
  </si>
  <si>
    <t xml:space="preserve">    Total Intangibles</t>
  </si>
  <si>
    <t xml:space="preserve"> Standardized Capital Ratios (all banks)</t>
  </si>
  <si>
    <t xml:space="preserve">    Com Equity Tier 1 Cap Ratio</t>
  </si>
  <si>
    <t xml:space="preserve">    Tier One Capital Ratio</t>
  </si>
  <si>
    <t xml:space="preserve">    Total Capital Ratio</t>
  </si>
  <si>
    <t>—— HISTORICAL——</t>
  </si>
  <si>
    <t>Pg #</t>
  </si>
  <si>
    <t>Calc</t>
  </si>
  <si>
    <t>% Ratios</t>
  </si>
  <si>
    <t>PG# 1</t>
  </si>
  <si>
    <t>Profitability Ratios</t>
  </si>
  <si>
    <t>ROE: Net Income / Average total equity</t>
  </si>
  <si>
    <r>
      <t>ROA:</t>
    </r>
    <r>
      <rPr>
        <sz val="11"/>
        <color theme="1"/>
        <rFont val="Calibri"/>
        <family val="2"/>
        <scheme val="minor"/>
      </rPr>
      <t xml:space="preserve"> Net Income / aTA</t>
    </r>
  </si>
  <si>
    <t>EM: aTA / Avg, Total Equity</t>
  </si>
  <si>
    <t>INCOME:</t>
  </si>
  <si>
    <t>AU: Asset Utilization (Income components):</t>
  </si>
  <si>
    <t>*Interest income / Avg TA</t>
  </si>
  <si>
    <t>Average Loans / aTA</t>
  </si>
  <si>
    <t>6-calc</t>
  </si>
  <si>
    <t>Rate: Loans</t>
  </si>
  <si>
    <t>Total investment securities (avg.) / aTA</t>
  </si>
  <si>
    <r>
      <t>Rate:</t>
    </r>
    <r>
      <rPr>
        <sz val="10"/>
        <color indexed="18"/>
        <rFont val="Arial"/>
        <family val="2"/>
      </rPr>
      <t xml:space="preserve"> Total investment securities (TE)</t>
    </r>
  </si>
  <si>
    <r>
      <t xml:space="preserve">Rate: </t>
    </r>
    <r>
      <rPr>
        <sz val="10"/>
        <color indexed="18"/>
        <rFont val="Arial"/>
        <family val="2"/>
      </rPr>
      <t>Total investment securities (Book)</t>
    </r>
  </si>
  <si>
    <t>*Noninterest income / aTA</t>
  </si>
  <si>
    <t>*Realized security gains (losses) / aTA</t>
  </si>
  <si>
    <t>EB: Avg. Earning Assets / aTA</t>
  </si>
  <si>
    <t>NIM: Net interest margin (te)</t>
  </si>
  <si>
    <t>EXPENSES:</t>
  </si>
  <si>
    <t>ER*: Expense ratio components</t>
  </si>
  <si>
    <t>*Total Interest expense / aTA</t>
  </si>
  <si>
    <t>Demand deposits (avg.) / aTA</t>
  </si>
  <si>
    <t>Core deposits (avg.) / aTA</t>
  </si>
  <si>
    <r>
      <t xml:space="preserve">Cost (rate): </t>
    </r>
    <r>
      <rPr>
        <sz val="10"/>
        <color indexed="18"/>
        <rFont val="Arial"/>
        <family val="2"/>
      </rPr>
      <t>Transaction Accts</t>
    </r>
  </si>
  <si>
    <t>Time deposits at or below insurance / aTA</t>
  </si>
  <si>
    <t>Cost(rate): All other time deposits</t>
  </si>
  <si>
    <t>Short Term Non Core / aTA</t>
  </si>
  <si>
    <t>calc</t>
  </si>
  <si>
    <t>Time Deps Above Insurance Limit / aTA</t>
  </si>
  <si>
    <t>Cost (rate): CD's over $100M</t>
  </si>
  <si>
    <t>*Noninterest Expenses / aTA</t>
  </si>
  <si>
    <t>*Provision for loan and lease losses / aTA</t>
  </si>
  <si>
    <t>Average Interest bearing debt (avg.) / aTA</t>
  </si>
  <si>
    <t>Cost of interest bearing debt</t>
  </si>
  <si>
    <t>Efficiency Ratio</t>
  </si>
  <si>
    <t>*Following the UBPR, all "Mix" or composition values are averages of current and prior period.</t>
  </si>
  <si>
    <r>
      <t xml:space="preserve"> For Example, "Total deposits (avg.) / Avg. TA" equals </t>
    </r>
    <r>
      <rPr>
        <b/>
        <sz val="10"/>
        <rFont val="Arial"/>
        <family val="2"/>
      </rPr>
      <t>Average</t>
    </r>
    <r>
      <rPr>
        <sz val="11"/>
        <color theme="1"/>
        <rFont val="Calibri"/>
        <family val="2"/>
        <scheme val="minor"/>
      </rPr>
      <t xml:space="preserve"> Total Deposits to </t>
    </r>
    <r>
      <rPr>
        <b/>
        <sz val="10"/>
        <rFont val="Arial"/>
        <family val="2"/>
      </rPr>
      <t>Average</t>
    </r>
    <r>
      <rPr>
        <sz val="11"/>
        <color theme="1"/>
        <rFont val="Calibri"/>
        <family val="2"/>
        <scheme val="minor"/>
      </rPr>
      <t xml:space="preserve"> Total Assets.</t>
    </r>
  </si>
  <si>
    <t>RISK RATIOS</t>
  </si>
  <si>
    <t>Credit Risk</t>
  </si>
  <si>
    <t>Charge offs (net losses) / Loans</t>
  </si>
  <si>
    <t>Total Noncurrent+OREO / EOP (Gross) LN&amp;LS+OREO</t>
  </si>
  <si>
    <t>Noncurrent LN&amp;LS / EOP Equity Capital</t>
  </si>
  <si>
    <t>Loan loss allowance / Total loans</t>
  </si>
  <si>
    <t>Loan loss allowance / Net losses</t>
  </si>
  <si>
    <t>Liquidity Risk</t>
  </si>
  <si>
    <t>Core deposits / aTA</t>
  </si>
  <si>
    <t>S.T Non-core funding / aTA</t>
  </si>
  <si>
    <t>Short-term investments / aTA</t>
  </si>
  <si>
    <t>10A</t>
  </si>
  <si>
    <t>Net loans &amp; leases / Total Deposits</t>
  </si>
  <si>
    <t>Operational Risk</t>
  </si>
  <si>
    <t>Efficiency ratio</t>
  </si>
  <si>
    <t>Operating risk ratio</t>
  </si>
  <si>
    <t>Burden ratio</t>
  </si>
  <si>
    <t>Assets per employee ($ millions)</t>
  </si>
  <si>
    <r>
      <t xml:space="preserve">Net Loans per employee ($ millions)
</t>
    </r>
    <r>
      <rPr>
        <b/>
        <sz val="8"/>
        <rFont val="Times New Roman"/>
        <family val="1"/>
      </rPr>
      <t>(=Net Loans to assets x Assets per employee)</t>
    </r>
  </si>
  <si>
    <t>1&amp;3</t>
  </si>
  <si>
    <t>Net income per employee ($ thousands)
(=ROA x Assets per employee)</t>
  </si>
  <si>
    <t>Capital Risk</t>
  </si>
  <si>
    <t>Total Bank Capital &amp; Minority Ints. / TA</t>
  </si>
  <si>
    <t>Growth rate in total equity capital</t>
  </si>
  <si>
    <t>Total RBC / Risk weighted Assets (Total Capital ratio)</t>
  </si>
  <si>
    <t>1-calc</t>
  </si>
  <si>
    <t>11-calc</t>
  </si>
  <si>
    <t>3-calc</t>
  </si>
  <si>
    <t>UBPR</t>
  </si>
  <si>
    <t>FINANCIAL RATIOS - DuPont Decomposition</t>
  </si>
  <si>
    <t>7-calc</t>
  </si>
  <si>
    <t>8A-calc</t>
  </si>
  <si>
    <t>10-calc</t>
  </si>
  <si>
    <t>Team Name</t>
  </si>
  <si>
    <t>Team Member 1 Name</t>
  </si>
  <si>
    <t>Team Member 2 Name</t>
  </si>
  <si>
    <t>Team Member 3 Name</t>
  </si>
  <si>
    <t>Team Member 4 Name</t>
  </si>
  <si>
    <t>Holding Company (Y/N)</t>
  </si>
  <si>
    <t>Name Holding Company</t>
  </si>
  <si>
    <t>Institution Name</t>
  </si>
  <si>
    <t>Established date</t>
  </si>
  <si>
    <t>Bank Charter Class</t>
  </si>
  <si>
    <t>Primary Federal Regulator</t>
  </si>
  <si>
    <t>State 1</t>
  </si>
  <si>
    <t>State 2</t>
  </si>
  <si>
    <t>State 3</t>
  </si>
  <si>
    <t>State 4</t>
  </si>
  <si>
    <t>State 5</t>
  </si>
  <si>
    <t>Number Offices by State</t>
  </si>
  <si>
    <t>Total Deposits by State</t>
  </si>
  <si>
    <t>Ownership type</t>
  </si>
  <si>
    <t>Stock Exchange</t>
  </si>
  <si>
    <t>Market Capitalization</t>
  </si>
  <si>
    <t>Stock Price</t>
  </si>
  <si>
    <t>Date</t>
  </si>
  <si>
    <t>National Ranking by Assets per FED</t>
  </si>
  <si>
    <t>Number Domestic Offices</t>
  </si>
  <si>
    <t>Number Foreign Offices</t>
  </si>
  <si>
    <t>SOURCE Web ADDRESS</t>
  </si>
  <si>
    <t>A</t>
  </si>
  <si>
    <t>B</t>
  </si>
  <si>
    <t>C</t>
  </si>
  <si>
    <t>D</t>
  </si>
  <si>
    <t>ABCD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</si>
</sst>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#,##0.00\x"/>
    <numFmt numFmtId="166" formatCode="mm/dd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2"/>
      <color indexed="16"/>
      <name val="Times New Roman"/>
      <family val="1"/>
    </font>
    <font>
      <b/>
      <i/>
      <sz val="14"/>
      <color indexed="18"/>
      <name val="Times New Roman"/>
      <family val="1"/>
    </font>
    <font>
      <b/>
      <i/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color indexed="18"/>
      <name val="Arial"/>
      <family val="2"/>
    </font>
    <font>
      <i/>
      <sz val="12"/>
      <color indexed="18"/>
      <name val="Times New Roman"/>
      <family val="1"/>
    </font>
    <font>
      <b/>
      <sz val="10"/>
      <color indexed="18"/>
      <name val="Arial"/>
      <family val="2"/>
    </font>
    <font>
      <b/>
      <sz val="9"/>
      <color indexed="18"/>
      <name val="Arial"/>
      <family val="2"/>
    </font>
    <font>
      <b/>
      <i/>
      <sz val="10"/>
      <name val="Arial"/>
      <family val="2"/>
    </font>
    <font>
      <sz val="14"/>
      <color indexed="1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10"/>
      <color rgb="FF0000FF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name val="Times New Roman"/>
      <family val="1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b/>
      <sz val="8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1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9"/>
      </top>
      <bottom style="thick">
        <color indexed="23"/>
      </bottom>
      <diagonal/>
    </border>
    <border>
      <left style="thin">
        <color indexed="64"/>
      </left>
      <right/>
      <top style="thick">
        <color indexed="22"/>
      </top>
      <bottom/>
      <diagonal/>
    </border>
    <border>
      <left/>
      <right/>
      <top style="thick">
        <color indexed="22"/>
      </top>
      <bottom/>
      <diagonal/>
    </border>
    <border>
      <left style="thick">
        <color indexed="22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ck">
        <color indexed="22"/>
      </left>
      <right/>
      <top/>
      <bottom style="thick">
        <color indexed="23"/>
      </bottom>
      <diagonal/>
    </border>
    <border>
      <left/>
      <right style="thin">
        <color indexed="64"/>
      </right>
      <top/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 style="thin">
        <color indexed="64"/>
      </left>
      <right/>
      <top style="thick">
        <color indexed="2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23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23"/>
      </bottom>
      <diagonal/>
    </border>
    <border>
      <left/>
      <right/>
      <top style="medium">
        <color indexed="64"/>
      </top>
      <bottom style="thick">
        <color indexed="23"/>
      </bottom>
      <diagonal/>
    </border>
    <border>
      <left style="thin">
        <color indexed="64"/>
      </left>
      <right/>
      <top style="medium">
        <color indexed="64"/>
      </top>
      <bottom style="thick">
        <color indexed="23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23"/>
      </bottom>
      <diagonal/>
    </border>
    <border>
      <left/>
      <right style="medium">
        <color indexed="64"/>
      </right>
      <top/>
      <bottom style="thick">
        <color indexed="23"/>
      </bottom>
      <diagonal/>
    </border>
    <border>
      <left style="medium">
        <color indexed="64"/>
      </left>
      <right/>
      <top style="thick">
        <color indexed="23"/>
      </top>
      <bottom style="thin">
        <color indexed="64"/>
      </bottom>
      <diagonal/>
    </border>
    <border>
      <left/>
      <right style="medium">
        <color indexed="64"/>
      </right>
      <top style="thick">
        <color indexed="23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20" fillId="33" borderId="0" applyAlignment="0">
      <alignment horizontal="centerContinuous"/>
    </xf>
    <xf numFmtId="1" fontId="21" fillId="34" borderId="29" applyNumberFormat="0" applyFill="0">
      <alignment horizontal="center"/>
    </xf>
    <xf numFmtId="164" fontId="25" fillId="34" borderId="0" applyNumberFormat="0" applyBorder="0" applyAlignment="0" applyProtection="0"/>
  </cellStyleXfs>
  <cellXfs count="319">
    <xf numFmtId="0" fontId="0" fillId="0" borderId="0" xfId="0"/>
    <xf numFmtId="0" fontId="0" fillId="0" borderId="17" xfId="0" applyBorder="1"/>
    <xf numFmtId="0" fontId="0" fillId="0" borderId="0" xfId="0" applyBorder="1"/>
    <xf numFmtId="0" fontId="18" fillId="0" borderId="2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/>
    </xf>
    <xf numFmtId="1" fontId="22" fillId="34" borderId="30" xfId="46" applyFont="1" applyBorder="1" applyAlignment="1">
      <alignment horizontal="left"/>
    </xf>
    <xf numFmtId="1" fontId="26" fillId="35" borderId="28" xfId="47" applyNumberFormat="1" applyFont="1" applyFill="1" applyBorder="1" applyAlignment="1" applyProtection="1">
      <alignment horizontal="left"/>
      <protection locked="0"/>
    </xf>
    <xf numFmtId="1" fontId="28" fillId="0" borderId="39" xfId="46" applyFont="1" applyFill="1" applyBorder="1">
      <alignment horizontal="center"/>
    </xf>
    <xf numFmtId="1" fontId="28" fillId="0" borderId="33" xfId="46" applyFont="1" applyFill="1" applyBorder="1">
      <alignment horizontal="center"/>
    </xf>
    <xf numFmtId="0" fontId="30" fillId="0" borderId="40" xfId="0" applyFont="1" applyFill="1" applyBorder="1" applyAlignment="1">
      <alignment horizontal="left"/>
    </xf>
    <xf numFmtId="0" fontId="19" fillId="0" borderId="41" xfId="0" applyFont="1" applyFill="1" applyBorder="1" applyAlignment="1">
      <alignment horizontal="center"/>
    </xf>
    <xf numFmtId="0" fontId="30" fillId="0" borderId="43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30" fillId="0" borderId="45" xfId="0" applyFont="1" applyBorder="1"/>
    <xf numFmtId="0" fontId="0" fillId="0" borderId="47" xfId="0" applyBorder="1"/>
    <xf numFmtId="0" fontId="30" fillId="0" borderId="42" xfId="0" applyFont="1" applyBorder="1"/>
    <xf numFmtId="0" fontId="19" fillId="0" borderId="46" xfId="0" applyFont="1" applyBorder="1"/>
    <xf numFmtId="0" fontId="30" fillId="0" borderId="47" xfId="0" applyFont="1" applyBorder="1" applyAlignment="1">
      <alignment horizontal="left"/>
    </xf>
    <xf numFmtId="0" fontId="32" fillId="0" borderId="48" xfId="0" applyFont="1" applyBorder="1" applyAlignment="1">
      <alignment horizontal="center"/>
    </xf>
    <xf numFmtId="0" fontId="30" fillId="0" borderId="28" xfId="0" applyFont="1" applyBorder="1" applyAlignment="1">
      <alignment horizontal="left" indent="1"/>
    </xf>
    <xf numFmtId="0" fontId="30" fillId="0" borderId="28" xfId="0" applyFont="1" applyBorder="1" applyAlignment="1">
      <alignment horizontal="left" indent="2"/>
    </xf>
    <xf numFmtId="0" fontId="19" fillId="0" borderId="33" xfId="0" quotePrefix="1" applyFont="1" applyBorder="1" applyAlignment="1">
      <alignment horizontal="center"/>
    </xf>
    <xf numFmtId="9" fontId="18" fillId="0" borderId="0" xfId="44" applyFont="1" applyBorder="1"/>
    <xf numFmtId="0" fontId="33" fillId="0" borderId="28" xfId="0" applyFont="1" applyBorder="1" applyAlignment="1">
      <alignment horizontal="left" indent="3"/>
    </xf>
    <xf numFmtId="0" fontId="18" fillId="0" borderId="28" xfId="0" applyFont="1" applyBorder="1" applyAlignment="1">
      <alignment horizontal="left" indent="1"/>
    </xf>
    <xf numFmtId="0" fontId="35" fillId="0" borderId="28" xfId="0" applyFont="1" applyBorder="1" applyAlignment="1">
      <alignment horizontal="left" indent="2"/>
    </xf>
    <xf numFmtId="10" fontId="18" fillId="0" borderId="0" xfId="44" applyNumberFormat="1" applyFont="1" applyFill="1" applyBorder="1" applyAlignment="1"/>
    <xf numFmtId="0" fontId="0" fillId="0" borderId="28" xfId="0" applyBorder="1" applyAlignment="1">
      <alignment horizontal="left" indent="1"/>
    </xf>
    <xf numFmtId="0" fontId="18" fillId="0" borderId="28" xfId="0" applyFont="1" applyBorder="1"/>
    <xf numFmtId="0" fontId="30" fillId="0" borderId="28" xfId="0" applyFont="1" applyBorder="1" applyAlignment="1">
      <alignment horizontal="left"/>
    </xf>
    <xf numFmtId="0" fontId="28" fillId="0" borderId="42" xfId="0" applyFont="1" applyBorder="1"/>
    <xf numFmtId="0" fontId="19" fillId="0" borderId="48" xfId="0" applyFont="1" applyBorder="1" applyAlignment="1">
      <alignment horizontal="center"/>
    </xf>
    <xf numFmtId="0" fontId="30" fillId="0" borderId="28" xfId="0" quotePrefix="1" applyFont="1" applyBorder="1" applyAlignment="1">
      <alignment horizontal="left" indent="1"/>
    </xf>
    <xf numFmtId="0" fontId="18" fillId="0" borderId="28" xfId="0" applyFont="1" applyFill="1" applyBorder="1" applyAlignment="1">
      <alignment horizontal="left" indent="2"/>
    </xf>
    <xf numFmtId="0" fontId="19" fillId="0" borderId="33" xfId="0" applyFont="1" applyFill="1" applyBorder="1" applyAlignment="1">
      <alignment horizontal="center"/>
    </xf>
    <xf numFmtId="0" fontId="30" fillId="0" borderId="28" xfId="0" quotePrefix="1" applyFont="1" applyBorder="1" applyAlignment="1">
      <alignment horizontal="left" indent="2"/>
    </xf>
    <xf numFmtId="0" fontId="18" fillId="0" borderId="0" xfId="0" applyFont="1" applyFill="1" applyBorder="1"/>
    <xf numFmtId="0" fontId="35" fillId="0" borderId="28" xfId="0" applyFont="1" applyFill="1" applyBorder="1" applyAlignment="1">
      <alignment horizontal="left" indent="4"/>
    </xf>
    <xf numFmtId="0" fontId="0" fillId="0" borderId="28" xfId="0" applyFill="1" applyBorder="1" applyAlignment="1">
      <alignment horizontal="left" indent="3"/>
    </xf>
    <xf numFmtId="0" fontId="35" fillId="0" borderId="28" xfId="0" applyFont="1" applyFill="1" applyBorder="1" applyAlignment="1">
      <alignment horizontal="left" indent="5"/>
    </xf>
    <xf numFmtId="0" fontId="37" fillId="0" borderId="28" xfId="0" applyFont="1" applyBorder="1" applyAlignment="1">
      <alignment horizontal="left" indent="3"/>
    </xf>
    <xf numFmtId="0" fontId="35" fillId="0" borderId="28" xfId="0" applyFont="1" applyBorder="1" applyAlignment="1">
      <alignment horizontal="left" indent="3"/>
    </xf>
    <xf numFmtId="0" fontId="19" fillId="0" borderId="0" xfId="0" quotePrefix="1" applyFont="1" applyBorder="1" applyAlignment="1">
      <alignment horizontal="center"/>
    </xf>
    <xf numFmtId="0" fontId="30" fillId="0" borderId="28" xfId="0" applyFont="1" applyFill="1" applyBorder="1" applyAlignment="1">
      <alignment horizontal="left" indent="1"/>
    </xf>
    <xf numFmtId="0" fontId="33" fillId="0" borderId="28" xfId="0" applyFont="1" applyBorder="1" applyAlignment="1">
      <alignment horizontal="left" indent="2"/>
    </xf>
    <xf numFmtId="0" fontId="30" fillId="0" borderId="51" xfId="0" applyFont="1" applyBorder="1"/>
    <xf numFmtId="0" fontId="19" fillId="0" borderId="42" xfId="0" applyFont="1" applyBorder="1" applyAlignment="1">
      <alignment horizontal="center"/>
    </xf>
    <xf numFmtId="0" fontId="38" fillId="0" borderId="48" xfId="0" applyFont="1" applyBorder="1"/>
    <xf numFmtId="0" fontId="38" fillId="0" borderId="0" xfId="0" applyFont="1" applyBorder="1"/>
    <xf numFmtId="0" fontId="0" fillId="0" borderId="0" xfId="0" applyBorder="1" applyAlignment="1"/>
    <xf numFmtId="0" fontId="39" fillId="0" borderId="40" xfId="0" applyFont="1" applyBorder="1"/>
    <xf numFmtId="0" fontId="19" fillId="0" borderId="40" xfId="0" applyFont="1" applyBorder="1"/>
    <xf numFmtId="0" fontId="0" fillId="0" borderId="28" xfId="0" applyBorder="1" applyAlignment="1">
      <alignment horizontal="left"/>
    </xf>
    <xf numFmtId="0" fontId="19" fillId="0" borderId="42" xfId="0" quotePrefix="1" applyFont="1" applyBorder="1" applyAlignment="1">
      <alignment horizontal="center"/>
    </xf>
    <xf numFmtId="0" fontId="18" fillId="0" borderId="0" xfId="0" quotePrefix="1" applyFont="1" applyBorder="1" applyAlignment="1">
      <alignment horizontal="left"/>
    </xf>
    <xf numFmtId="0" fontId="19" fillId="0" borderId="50" xfId="0" applyFont="1" applyBorder="1"/>
    <xf numFmtId="0" fontId="0" fillId="0" borderId="28" xfId="0" applyBorder="1"/>
    <xf numFmtId="0" fontId="18" fillId="0" borderId="28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8" fillId="0" borderId="28" xfId="0" quotePrefix="1" applyFont="1" applyBorder="1" applyAlignment="1">
      <alignment horizontal="left"/>
    </xf>
    <xf numFmtId="0" fontId="19" fillId="0" borderId="0" xfId="0" applyFont="1" applyAlignment="1">
      <alignment horizontal="center"/>
    </xf>
    <xf numFmtId="10" fontId="18" fillId="0" borderId="33" xfId="45" applyFont="1" applyFill="1" applyBorder="1" applyAlignment="1"/>
    <xf numFmtId="165" fontId="18" fillId="37" borderId="24" xfId="42" applyNumberFormat="1" applyFont="1" applyFill="1" applyBorder="1" applyProtection="1"/>
    <xf numFmtId="2" fontId="18" fillId="0" borderId="0" xfId="44" applyNumberFormat="1" applyFont="1" applyFill="1" applyBorder="1" applyAlignment="1"/>
    <xf numFmtId="2" fontId="31" fillId="36" borderId="11" xfId="44" applyNumberFormat="1" applyFont="1" applyFill="1" applyBorder="1" applyProtection="1">
      <protection locked="0"/>
    </xf>
    <xf numFmtId="2" fontId="31" fillId="36" borderId="13" xfId="44" applyNumberFormat="1" applyFont="1" applyFill="1" applyBorder="1" applyProtection="1">
      <protection locked="0"/>
    </xf>
    <xf numFmtId="2" fontId="31" fillId="36" borderId="25" xfId="44" applyNumberFormat="1" applyFont="1" applyFill="1" applyBorder="1" applyProtection="1">
      <protection locked="0"/>
    </xf>
    <xf numFmtId="2" fontId="31" fillId="36" borderId="27" xfId="44" applyNumberFormat="1" applyFont="1" applyFill="1" applyBorder="1" applyProtection="1">
      <protection locked="0"/>
    </xf>
    <xf numFmtId="2" fontId="18" fillId="0" borderId="42" xfId="42" applyNumberFormat="1" applyFont="1" applyFill="1" applyBorder="1" applyProtection="1"/>
    <xf numFmtId="2" fontId="0" fillId="0" borderId="48" xfId="0" applyNumberFormat="1" applyBorder="1"/>
    <xf numFmtId="2" fontId="18" fillId="0" borderId="48" xfId="44" applyNumberFormat="1" applyFont="1" applyBorder="1"/>
    <xf numFmtId="2" fontId="18" fillId="0" borderId="49" xfId="44" applyNumberFormat="1" applyFont="1" applyBorder="1"/>
    <xf numFmtId="2" fontId="0" fillId="0" borderId="42" xfId="0" applyNumberFormat="1" applyBorder="1"/>
    <xf numFmtId="2" fontId="18" fillId="0" borderId="42" xfId="44" applyNumberFormat="1" applyFont="1" applyBorder="1"/>
    <xf numFmtId="2" fontId="18" fillId="0" borderId="46" xfId="44" applyNumberFormat="1" applyFont="1" applyBorder="1"/>
    <xf numFmtId="2" fontId="31" fillId="36" borderId="26" xfId="44" applyNumberFormat="1" applyFont="1" applyFill="1" applyBorder="1" applyProtection="1">
      <protection locked="0"/>
    </xf>
    <xf numFmtId="2" fontId="18" fillId="0" borderId="0" xfId="44" applyNumberFormat="1" applyFont="1" applyBorder="1"/>
    <xf numFmtId="2" fontId="18" fillId="0" borderId="40" xfId="44" applyNumberFormat="1" applyFont="1" applyBorder="1"/>
    <xf numFmtId="2" fontId="18" fillId="0" borderId="0" xfId="44" applyNumberFormat="1" applyFont="1" applyBorder="1" applyAlignment="1"/>
    <xf numFmtId="2" fontId="18" fillId="0" borderId="42" xfId="42" applyNumberFormat="1" applyFont="1" applyBorder="1"/>
    <xf numFmtId="2" fontId="18" fillId="0" borderId="0" xfId="44" applyNumberFormat="1" applyFont="1" applyFill="1" applyBorder="1" applyProtection="1">
      <protection locked="0"/>
    </xf>
    <xf numFmtId="2" fontId="18" fillId="0" borderId="48" xfId="44" applyNumberFormat="1" applyFont="1" applyBorder="1" applyAlignment="1"/>
    <xf numFmtId="2" fontId="18" fillId="0" borderId="33" xfId="44" applyNumberFormat="1" applyFont="1" applyBorder="1"/>
    <xf numFmtId="2" fontId="0" fillId="0" borderId="0" xfId="0" applyNumberFormat="1" applyBorder="1" applyAlignment="1"/>
    <xf numFmtId="2" fontId="18" fillId="0" borderId="0" xfId="0" applyNumberFormat="1" applyFont="1" applyBorder="1" applyAlignment="1"/>
    <xf numFmtId="2" fontId="18" fillId="0" borderId="33" xfId="0" applyNumberFormat="1" applyFont="1" applyBorder="1" applyAlignment="1"/>
    <xf numFmtId="2" fontId="40" fillId="0" borderId="42" xfId="44" applyNumberFormat="1" applyFont="1" applyBorder="1" applyAlignment="1">
      <alignment horizontal="left" wrapText="1"/>
    </xf>
    <xf numFmtId="2" fontId="39" fillId="0" borderId="40" xfId="44" quotePrefix="1" applyNumberFormat="1" applyFont="1" applyBorder="1" applyAlignment="1">
      <alignment horizontal="right"/>
    </xf>
    <xf numFmtId="2" fontId="39" fillId="0" borderId="42" xfId="44" quotePrefix="1" applyNumberFormat="1" applyFont="1" applyBorder="1" applyAlignment="1">
      <alignment horizontal="right"/>
    </xf>
    <xf numFmtId="2" fontId="18" fillId="0" borderId="28" xfId="44" applyNumberFormat="1" applyFont="1" applyFill="1" applyBorder="1" applyProtection="1"/>
    <xf numFmtId="2" fontId="18" fillId="0" borderId="0" xfId="43" applyNumberFormat="1" applyFont="1" applyBorder="1" applyAlignment="1"/>
    <xf numFmtId="2" fontId="18" fillId="0" borderId="0" xfId="43" applyNumberFormat="1" applyFont="1" applyFill="1" applyBorder="1" applyProtection="1"/>
    <xf numFmtId="10" fontId="18" fillId="37" borderId="25" xfId="44" applyNumberFormat="1" applyFont="1" applyFill="1" applyBorder="1" applyAlignment="1"/>
    <xf numFmtId="10" fontId="18" fillId="37" borderId="44" xfId="44" applyNumberFormat="1" applyFont="1" applyFill="1" applyBorder="1" applyAlignment="1"/>
    <xf numFmtId="10" fontId="18" fillId="37" borderId="21" xfId="44" applyNumberFormat="1" applyFont="1" applyFill="1" applyBorder="1" applyAlignment="1"/>
    <xf numFmtId="165" fontId="18" fillId="37" borderId="14" xfId="42" applyNumberFormat="1" applyFont="1" applyFill="1" applyBorder="1" applyProtection="1"/>
    <xf numFmtId="165" fontId="18" fillId="37" borderId="16" xfId="42" applyNumberFormat="1" applyFont="1" applyFill="1" applyBorder="1" applyProtection="1"/>
    <xf numFmtId="2" fontId="18" fillId="37" borderId="25" xfId="44" applyNumberFormat="1" applyFont="1" applyFill="1" applyBorder="1" applyProtection="1"/>
    <xf numFmtId="2" fontId="18" fillId="37" borderId="26" xfId="44" applyNumberFormat="1" applyFont="1" applyFill="1" applyBorder="1" applyProtection="1"/>
    <xf numFmtId="2" fontId="18" fillId="37" borderId="27" xfId="44" applyNumberFormat="1" applyFont="1" applyFill="1" applyBorder="1" applyProtection="1"/>
    <xf numFmtId="2" fontId="18" fillId="38" borderId="0" xfId="44" applyNumberFormat="1" applyFont="1" applyFill="1" applyBorder="1" applyProtection="1"/>
    <xf numFmtId="2" fontId="31" fillId="36" borderId="17" xfId="44" applyNumberFormat="1" applyFont="1" applyFill="1" applyBorder="1" applyProtection="1">
      <protection locked="0"/>
    </xf>
    <xf numFmtId="2" fontId="31" fillId="36" borderId="18" xfId="44" applyNumberFormat="1" applyFont="1" applyFill="1" applyBorder="1" applyProtection="1">
      <protection locked="0"/>
    </xf>
    <xf numFmtId="1" fontId="22" fillId="34" borderId="25" xfId="46" applyFont="1" applyBorder="1" applyAlignment="1">
      <alignment horizontal="left"/>
    </xf>
    <xf numFmtId="10" fontId="18" fillId="37" borderId="22" xfId="44" applyNumberFormat="1" applyFont="1" applyFill="1" applyBorder="1" applyAlignment="1"/>
    <xf numFmtId="2" fontId="18" fillId="0" borderId="33" xfId="44" applyNumberFormat="1" applyFont="1" applyFill="1" applyBorder="1" applyProtection="1">
      <protection locked="0"/>
    </xf>
    <xf numFmtId="2" fontId="18" fillId="0" borderId="0" xfId="42" applyNumberFormat="1" applyFont="1" applyFill="1" applyBorder="1" applyProtection="1"/>
    <xf numFmtId="2" fontId="18" fillId="0" borderId="33" xfId="42" applyNumberFormat="1" applyFont="1" applyFill="1" applyBorder="1" applyProtection="1"/>
    <xf numFmtId="2" fontId="18" fillId="0" borderId="0" xfId="42" applyNumberFormat="1" applyFont="1" applyFill="1" applyBorder="1"/>
    <xf numFmtId="2" fontId="18" fillId="38" borderId="17" xfId="44" applyNumberFormat="1" applyFont="1" applyFill="1" applyBorder="1" applyAlignment="1"/>
    <xf numFmtId="2" fontId="18" fillId="38" borderId="0" xfId="44" applyNumberFormat="1" applyFont="1" applyFill="1" applyBorder="1" applyAlignment="1"/>
    <xf numFmtId="10" fontId="18" fillId="37" borderId="25" xfId="44" applyNumberFormat="1" applyFont="1" applyFill="1" applyBorder="1"/>
    <xf numFmtId="10" fontId="18" fillId="37" borderId="27" xfId="44" applyNumberFormat="1" applyFont="1" applyFill="1" applyBorder="1" applyAlignment="1"/>
    <xf numFmtId="2" fontId="34" fillId="36" borderId="17" xfId="44" applyNumberFormat="1" applyFont="1" applyFill="1" applyBorder="1" applyProtection="1"/>
    <xf numFmtId="2" fontId="34" fillId="36" borderId="18" xfId="44" applyNumberFormat="1" applyFont="1" applyFill="1" applyBorder="1" applyProtection="1"/>
    <xf numFmtId="2" fontId="31" fillId="36" borderId="14" xfId="44" applyNumberFormat="1" applyFont="1" applyFill="1" applyBorder="1" applyProtection="1">
      <protection locked="0"/>
    </xf>
    <xf numFmtId="2" fontId="31" fillId="36" borderId="16" xfId="44" applyNumberFormat="1" applyFont="1" applyFill="1" applyBorder="1" applyProtection="1">
      <protection locked="0"/>
    </xf>
    <xf numFmtId="10" fontId="18" fillId="37" borderId="26" xfId="44" applyNumberFormat="1" applyFont="1" applyFill="1" applyBorder="1" applyAlignment="1"/>
    <xf numFmtId="10" fontId="18" fillId="37" borderId="0" xfId="44" applyNumberFormat="1" applyFont="1" applyFill="1" applyBorder="1"/>
    <xf numFmtId="10" fontId="18" fillId="37" borderId="12" xfId="44" applyNumberFormat="1" applyFont="1" applyFill="1" applyBorder="1" applyAlignment="1"/>
    <xf numFmtId="10" fontId="18" fillId="37" borderId="0" xfId="44" applyNumberFormat="1" applyFont="1" applyFill="1" applyBorder="1" applyAlignment="1"/>
    <xf numFmtId="10" fontId="18" fillId="37" borderId="15" xfId="44" applyNumberFormat="1" applyFont="1" applyFill="1" applyBorder="1" applyAlignment="1"/>
    <xf numFmtId="10" fontId="18" fillId="37" borderId="11" xfId="44" applyNumberFormat="1" applyFont="1" applyFill="1" applyBorder="1" applyAlignment="1"/>
    <xf numFmtId="10" fontId="18" fillId="37" borderId="14" xfId="44" applyNumberFormat="1" applyFont="1" applyFill="1" applyBorder="1" applyAlignment="1"/>
    <xf numFmtId="2" fontId="18" fillId="0" borderId="17" xfId="44" applyNumberFormat="1" applyFont="1" applyFill="1" applyBorder="1" applyProtection="1">
      <protection locked="0"/>
    </xf>
    <xf numFmtId="2" fontId="18" fillId="0" borderId="18" xfId="44" applyNumberFormat="1" applyFont="1" applyFill="1" applyBorder="1" applyProtection="1">
      <protection locked="0"/>
    </xf>
    <xf numFmtId="10" fontId="18" fillId="37" borderId="24" xfId="44" applyNumberFormat="1" applyFont="1" applyFill="1" applyBorder="1" applyAlignment="1"/>
    <xf numFmtId="2" fontId="18" fillId="0" borderId="38" xfId="44" applyNumberFormat="1" applyFont="1" applyBorder="1"/>
    <xf numFmtId="2" fontId="18" fillId="0" borderId="41" xfId="44" applyNumberFormat="1" applyFont="1" applyBorder="1"/>
    <xf numFmtId="2" fontId="31" fillId="36" borderId="16" xfId="42" applyNumberFormat="1" applyFont="1" applyFill="1" applyBorder="1" applyProtection="1">
      <protection locked="0"/>
    </xf>
    <xf numFmtId="2" fontId="18" fillId="37" borderId="11" xfId="44" applyNumberFormat="1" applyFont="1" applyFill="1" applyBorder="1" applyProtection="1">
      <protection locked="0"/>
    </xf>
    <xf numFmtId="2" fontId="18" fillId="37" borderId="13" xfId="44" applyNumberFormat="1" applyFont="1" applyFill="1" applyBorder="1" applyProtection="1">
      <protection locked="0"/>
    </xf>
    <xf numFmtId="2" fontId="18" fillId="37" borderId="14" xfId="44" applyNumberFormat="1" applyFont="1" applyFill="1" applyBorder="1" applyProtection="1">
      <protection locked="0"/>
    </xf>
    <xf numFmtId="2" fontId="18" fillId="37" borderId="16" xfId="44" applyNumberFormat="1" applyFont="1" applyFill="1" applyBorder="1" applyProtection="1">
      <protection locked="0"/>
    </xf>
    <xf numFmtId="0" fontId="18" fillId="0" borderId="28" xfId="0" applyFont="1" applyFill="1" applyBorder="1"/>
    <xf numFmtId="1" fontId="29" fillId="34" borderId="56" xfId="46" applyFont="1" applyBorder="1" applyAlignment="1">
      <alignment horizontal="left"/>
    </xf>
    <xf numFmtId="0" fontId="30" fillId="0" borderId="54" xfId="0" applyFont="1" applyFill="1" applyBorder="1" applyAlignment="1">
      <alignment horizontal="left"/>
    </xf>
    <xf numFmtId="2" fontId="18" fillId="0" borderId="61" xfId="44" applyNumberFormat="1" applyFont="1" applyBorder="1"/>
    <xf numFmtId="0" fontId="30" fillId="0" borderId="54" xfId="0" applyFont="1" applyBorder="1"/>
    <xf numFmtId="2" fontId="18" fillId="0" borderId="62" xfId="44" applyNumberFormat="1" applyFont="1" applyBorder="1"/>
    <xf numFmtId="0" fontId="30" fillId="0" borderId="17" xfId="0" applyFont="1" applyBorder="1"/>
    <xf numFmtId="0" fontId="18" fillId="0" borderId="17" xfId="0" applyFont="1" applyBorder="1"/>
    <xf numFmtId="2" fontId="18" fillId="0" borderId="18" xfId="42" applyNumberFormat="1" applyFont="1" applyFill="1" applyBorder="1" applyProtection="1"/>
    <xf numFmtId="2" fontId="18" fillId="38" borderId="18" xfId="44" applyNumberFormat="1" applyFont="1" applyFill="1" applyBorder="1" applyProtection="1"/>
    <xf numFmtId="0" fontId="18" fillId="0" borderId="17" xfId="0" applyFont="1" applyFill="1" applyBorder="1"/>
    <xf numFmtId="0" fontId="18" fillId="0" borderId="54" xfId="0" applyFont="1" applyBorder="1"/>
    <xf numFmtId="0" fontId="18" fillId="0" borderId="52" xfId="0" applyFont="1" applyBorder="1"/>
    <xf numFmtId="2" fontId="18" fillId="0" borderId="18" xfId="44" applyNumberFormat="1" applyFont="1" applyBorder="1"/>
    <xf numFmtId="0" fontId="0" fillId="0" borderId="17" xfId="0" applyBorder="1" applyAlignment="1"/>
    <xf numFmtId="2" fontId="18" fillId="0" borderId="18" xfId="0" applyNumberFormat="1" applyFont="1" applyBorder="1" applyAlignment="1"/>
    <xf numFmtId="0" fontId="30" fillId="0" borderId="65" xfId="0" applyFont="1" applyBorder="1"/>
    <xf numFmtId="2" fontId="18" fillId="0" borderId="66" xfId="44" applyNumberFormat="1" applyFont="1" applyBorder="1"/>
    <xf numFmtId="2" fontId="31" fillId="36" borderId="18" xfId="43" applyNumberFormat="1" applyFont="1" applyFill="1" applyBorder="1" applyProtection="1">
      <protection locked="0"/>
    </xf>
    <xf numFmtId="0" fontId="18" fillId="0" borderId="14" xfId="0" applyFont="1" applyBorder="1"/>
    <xf numFmtId="0" fontId="0" fillId="0" borderId="67" xfId="0" quotePrefix="1" applyFont="1" applyFill="1" applyBorder="1" applyAlignment="1">
      <alignment horizontal="left"/>
    </xf>
    <xf numFmtId="0" fontId="19" fillId="0" borderId="68" xfId="0" applyFont="1" applyBorder="1" applyAlignment="1">
      <alignment horizontal="center"/>
    </xf>
    <xf numFmtId="2" fontId="18" fillId="0" borderId="15" xfId="44" applyNumberFormat="1" applyFont="1" applyBorder="1" applyAlignment="1"/>
    <xf numFmtId="2" fontId="18" fillId="0" borderId="15" xfId="44" applyNumberFormat="1" applyFont="1" applyFill="1" applyBorder="1" applyAlignment="1"/>
    <xf numFmtId="2" fontId="31" fillId="36" borderId="11" xfId="43" applyNumberFormat="1" applyFont="1" applyFill="1" applyBorder="1" applyProtection="1">
      <protection locked="0"/>
    </xf>
    <xf numFmtId="2" fontId="31" fillId="36" borderId="13" xfId="43" applyNumberFormat="1" applyFont="1" applyFill="1" applyBorder="1" applyProtection="1">
      <protection locked="0"/>
    </xf>
    <xf numFmtId="2" fontId="31" fillId="36" borderId="17" xfId="43" applyNumberFormat="1" applyFont="1" applyFill="1" applyBorder="1" applyProtection="1">
      <protection locked="0"/>
    </xf>
    <xf numFmtId="10" fontId="18" fillId="37" borderId="17" xfId="44" applyNumberFormat="1" applyFont="1" applyFill="1" applyBorder="1" applyAlignment="1"/>
    <xf numFmtId="2" fontId="18" fillId="37" borderId="22" xfId="44" applyNumberFormat="1" applyFont="1" applyFill="1" applyBorder="1" applyProtection="1"/>
    <xf numFmtId="165" fontId="18" fillId="37" borderId="14" xfId="44" applyNumberFormat="1" applyFont="1" applyFill="1" applyBorder="1"/>
    <xf numFmtId="165" fontId="18" fillId="37" borderId="15" xfId="44" applyNumberFormat="1" applyFont="1" applyFill="1" applyBorder="1"/>
    <xf numFmtId="2" fontId="31" fillId="36" borderId="14" xfId="42" applyNumberFormat="1" applyFont="1" applyFill="1" applyBorder="1" applyProtection="1">
      <protection locked="0"/>
    </xf>
    <xf numFmtId="10" fontId="18" fillId="37" borderId="44" xfId="44" applyNumberFormat="1" applyFont="1" applyFill="1" applyBorder="1" applyProtection="1"/>
    <xf numFmtId="10" fontId="18" fillId="37" borderId="21" xfId="44" applyNumberFormat="1" applyFont="1" applyFill="1" applyBorder="1" applyProtection="1"/>
    <xf numFmtId="10" fontId="18" fillId="37" borderId="25" xfId="44" applyNumberFormat="1" applyFont="1" applyFill="1" applyBorder="1" applyProtection="1"/>
    <xf numFmtId="10" fontId="18" fillId="37" borderId="24" xfId="44" applyNumberFormat="1" applyFont="1" applyFill="1" applyBorder="1" applyProtection="1"/>
    <xf numFmtId="2" fontId="31" fillId="37" borderId="25" xfId="43" applyNumberFormat="1" applyFont="1" applyFill="1" applyBorder="1" applyProtection="1">
      <protection locked="0"/>
    </xf>
    <xf numFmtId="2" fontId="31" fillId="37" borderId="27" xfId="43" applyNumberFormat="1" applyFont="1" applyFill="1" applyBorder="1" applyProtection="1">
      <protection locked="0"/>
    </xf>
    <xf numFmtId="0" fontId="0" fillId="37" borderId="21" xfId="0" applyFill="1" applyBorder="1"/>
    <xf numFmtId="0" fontId="0" fillId="37" borderId="22" xfId="0" applyFill="1" applyBorder="1"/>
    <xf numFmtId="0" fontId="0" fillId="37" borderId="24" xfId="0" applyFill="1" applyBorder="1"/>
    <xf numFmtId="0" fontId="16" fillId="37" borderId="21" xfId="0" applyFont="1" applyFill="1" applyBorder="1" applyAlignment="1">
      <alignment horizontal="right"/>
    </xf>
    <xf numFmtId="0" fontId="16" fillId="37" borderId="22" xfId="0" applyFont="1" applyFill="1" applyBorder="1" applyAlignment="1">
      <alignment horizontal="right"/>
    </xf>
    <xf numFmtId="0" fontId="16" fillId="37" borderId="24" xfId="0" applyFont="1" applyFill="1" applyBorder="1" applyAlignment="1">
      <alignment horizontal="right"/>
    </xf>
    <xf numFmtId="0" fontId="0" fillId="0" borderId="25" xfId="0" applyFill="1" applyBorder="1"/>
    <xf numFmtId="0" fontId="16" fillId="37" borderId="21" xfId="0" applyFont="1" applyFill="1" applyBorder="1"/>
    <xf numFmtId="0" fontId="16" fillId="37" borderId="22" xfId="0" applyFont="1" applyFill="1" applyBorder="1"/>
    <xf numFmtId="0" fontId="16" fillId="37" borderId="24" xfId="0" applyFont="1" applyFill="1" applyBorder="1"/>
    <xf numFmtId="0" fontId="0" fillId="37" borderId="44" xfId="0" applyFill="1" applyBorder="1"/>
    <xf numFmtId="15" fontId="0" fillId="37" borderId="22" xfId="0" applyNumberFormat="1" applyFill="1" applyBorder="1" applyAlignment="1">
      <alignment horizontal="left"/>
    </xf>
    <xf numFmtId="3" fontId="0" fillId="37" borderId="21" xfId="0" applyNumberFormat="1" applyFill="1" applyBorder="1"/>
    <xf numFmtId="3" fontId="0" fillId="37" borderId="22" xfId="0" applyNumberFormat="1" applyFill="1" applyBorder="1"/>
    <xf numFmtId="3" fontId="0" fillId="37" borderId="24" xfId="0" applyNumberFormat="1" applyFill="1" applyBorder="1"/>
    <xf numFmtId="8" fontId="0" fillId="37" borderId="22" xfId="0" applyNumberFormat="1" applyFill="1" applyBorder="1"/>
    <xf numFmtId="16" fontId="0" fillId="37" borderId="24" xfId="0" applyNumberFormat="1" applyFill="1" applyBorder="1"/>
    <xf numFmtId="0" fontId="0" fillId="37" borderId="24" xfId="0" applyFill="1" applyBorder="1" applyAlignment="1">
      <alignment horizontal="left"/>
    </xf>
    <xf numFmtId="2" fontId="34" fillId="36" borderId="17" xfId="44" applyNumberFormat="1" applyFont="1" applyFill="1" applyBorder="1" applyProtection="1">
      <protection locked="0"/>
    </xf>
    <xf numFmtId="2" fontId="34" fillId="36" borderId="18" xfId="44" applyNumberFormat="1" applyFont="1" applyFill="1" applyBorder="1" applyProtection="1">
      <protection locked="0"/>
    </xf>
    <xf numFmtId="2" fontId="34" fillId="36" borderId="54" xfId="44" applyNumberFormat="1" applyFont="1" applyFill="1" applyBorder="1" applyProtection="1"/>
    <xf numFmtId="2" fontId="34" fillId="36" borderId="55" xfId="44" applyNumberFormat="1" applyFont="1" applyFill="1" applyBorder="1" applyProtection="1"/>
    <xf numFmtId="10" fontId="34" fillId="37" borderId="53" xfId="44" applyNumberFormat="1" applyFont="1" applyFill="1" applyBorder="1"/>
    <xf numFmtId="2" fontId="31" fillId="39" borderId="17" xfId="44" applyNumberFormat="1" applyFont="1" applyFill="1" applyBorder="1" applyProtection="1">
      <protection locked="0"/>
    </xf>
    <xf numFmtId="0" fontId="16" fillId="39" borderId="21" xfId="0" applyFont="1" applyFill="1" applyBorder="1"/>
    <xf numFmtId="0" fontId="16" fillId="39" borderId="22" xfId="0" applyFont="1" applyFill="1" applyBorder="1"/>
    <xf numFmtId="0" fontId="16" fillId="39" borderId="24" xfId="0" applyFont="1" applyFill="1" applyBorder="1"/>
    <xf numFmtId="0" fontId="16" fillId="39" borderId="22" xfId="0" applyFont="1" applyFill="1" applyBorder="1" applyAlignment="1">
      <alignment horizontal="left"/>
    </xf>
    <xf numFmtId="0" fontId="16" fillId="39" borderId="21" xfId="0" applyFont="1" applyFill="1" applyBorder="1" applyAlignment="1">
      <alignment horizontal="left"/>
    </xf>
    <xf numFmtId="0" fontId="0" fillId="39" borderId="44" xfId="0" applyFill="1" applyBorder="1" applyAlignment="1">
      <alignment horizontal="center"/>
    </xf>
    <xf numFmtId="0" fontId="16" fillId="39" borderId="22" xfId="0" applyFont="1" applyFill="1" applyBorder="1" applyAlignment="1">
      <alignment horizontal="right"/>
    </xf>
    <xf numFmtId="0" fontId="16" fillId="39" borderId="24" xfId="0" applyFont="1" applyFill="1" applyBorder="1" applyAlignment="1">
      <alignment horizontal="right"/>
    </xf>
    <xf numFmtId="0" fontId="16" fillId="39" borderId="44" xfId="0" applyFont="1" applyFill="1" applyBorder="1" applyAlignment="1">
      <alignment horizontal="right"/>
    </xf>
    <xf numFmtId="0" fontId="0" fillId="39" borderId="0" xfId="0" applyFill="1"/>
    <xf numFmtId="6" fontId="0" fillId="39" borderId="0" xfId="0" applyNumberFormat="1" applyFill="1"/>
    <xf numFmtId="0" fontId="0" fillId="39" borderId="25" xfId="0" applyFill="1" applyBorder="1" applyAlignment="1">
      <alignment horizontal="center"/>
    </xf>
    <xf numFmtId="0" fontId="0" fillId="39" borderId="26" xfId="0" applyFill="1" applyBorder="1" applyAlignment="1">
      <alignment horizontal="center"/>
    </xf>
    <xf numFmtId="0" fontId="0" fillId="39" borderId="27" xfId="0" applyFill="1" applyBorder="1" applyAlignment="1">
      <alignment horizontal="center"/>
    </xf>
    <xf numFmtId="0" fontId="0" fillId="39" borderId="22" xfId="0" applyFill="1" applyBorder="1"/>
    <xf numFmtId="0" fontId="0" fillId="39" borderId="11" xfId="0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13" xfId="0" applyFill="1" applyBorder="1" applyAlignment="1">
      <alignment horizontal="center"/>
    </xf>
    <xf numFmtId="0" fontId="0" fillId="39" borderId="17" xfId="0" applyFill="1" applyBorder="1"/>
    <xf numFmtId="0" fontId="0" fillId="39" borderId="0" xfId="0" applyFill="1" applyBorder="1"/>
    <xf numFmtId="0" fontId="0" fillId="39" borderId="18" xfId="0" applyFill="1" applyBorder="1"/>
    <xf numFmtId="0" fontId="16" fillId="39" borderId="23" xfId="0" applyFont="1" applyFill="1" applyBorder="1"/>
    <xf numFmtId="0" fontId="16" fillId="39" borderId="19" xfId="0" applyFont="1" applyFill="1" applyBorder="1"/>
    <xf numFmtId="3" fontId="16" fillId="39" borderId="10" xfId="0" applyNumberFormat="1" applyFont="1" applyFill="1" applyBorder="1"/>
    <xf numFmtId="0" fontId="16" fillId="39" borderId="20" xfId="0" applyFont="1" applyFill="1" applyBorder="1"/>
    <xf numFmtId="0" fontId="16" fillId="39" borderId="10" xfId="0" applyFont="1" applyFill="1" applyBorder="1"/>
    <xf numFmtId="3" fontId="0" fillId="39" borderId="0" xfId="0" applyNumberFormat="1" applyFill="1" applyBorder="1"/>
    <xf numFmtId="0" fontId="0" fillId="39" borderId="24" xfId="0" applyFill="1" applyBorder="1"/>
    <xf numFmtId="0" fontId="0" fillId="39" borderId="14" xfId="0" applyFill="1" applyBorder="1"/>
    <xf numFmtId="0" fontId="0" fillId="39" borderId="15" xfId="0" applyFill="1" applyBorder="1"/>
    <xf numFmtId="0" fontId="0" fillId="39" borderId="16" xfId="0" applyFill="1" applyBorder="1"/>
    <xf numFmtId="22" fontId="0" fillId="39" borderId="0" xfId="0" applyNumberFormat="1" applyFill="1"/>
    <xf numFmtId="14" fontId="0" fillId="39" borderId="11" xfId="0" applyNumberFormat="1" applyFill="1" applyBorder="1" applyAlignment="1">
      <alignment vertical="top"/>
    </xf>
    <xf numFmtId="14" fontId="0" fillId="39" borderId="14" xfId="0" applyNumberFormat="1" applyFill="1" applyBorder="1" applyAlignment="1">
      <alignment vertical="top"/>
    </xf>
    <xf numFmtId="0" fontId="0" fillId="39" borderId="21" xfId="0" applyFill="1" applyBorder="1"/>
    <xf numFmtId="3" fontId="0" fillId="39" borderId="11" xfId="0" applyNumberFormat="1" applyFill="1" applyBorder="1"/>
    <xf numFmtId="3" fontId="0" fillId="39" borderId="12" xfId="0" applyNumberFormat="1" applyFill="1" applyBorder="1"/>
    <xf numFmtId="0" fontId="0" fillId="39" borderId="13" xfId="0" applyFill="1" applyBorder="1"/>
    <xf numFmtId="3" fontId="0" fillId="39" borderId="17" xfId="0" applyNumberFormat="1" applyFill="1" applyBorder="1"/>
    <xf numFmtId="3" fontId="16" fillId="39" borderId="17" xfId="0" applyNumberFormat="1" applyFont="1" applyFill="1" applyBorder="1"/>
    <xf numFmtId="3" fontId="16" fillId="39" borderId="0" xfId="0" applyNumberFormat="1" applyFont="1" applyFill="1" applyBorder="1"/>
    <xf numFmtId="0" fontId="16" fillId="39" borderId="18" xfId="0" applyFont="1" applyFill="1" applyBorder="1"/>
    <xf numFmtId="3" fontId="16" fillId="39" borderId="19" xfId="0" applyNumberFormat="1" applyFont="1" applyFill="1" applyBorder="1"/>
    <xf numFmtId="0" fontId="16" fillId="39" borderId="17" xfId="0" applyFont="1" applyFill="1" applyBorder="1"/>
    <xf numFmtId="0" fontId="16" fillId="39" borderId="0" xfId="0" applyFont="1" applyFill="1" applyBorder="1"/>
    <xf numFmtId="0" fontId="0" fillId="39" borderId="22" xfId="0" applyFont="1" applyFill="1" applyBorder="1"/>
    <xf numFmtId="0" fontId="0" fillId="39" borderId="24" xfId="0" applyFont="1" applyFill="1" applyBorder="1"/>
    <xf numFmtId="3" fontId="0" fillId="39" borderId="15" xfId="0" applyNumberFormat="1" applyFill="1" applyBorder="1"/>
    <xf numFmtId="3" fontId="0" fillId="39" borderId="14" xfId="0" applyNumberFormat="1" applyFill="1" applyBorder="1"/>
    <xf numFmtId="0" fontId="16" fillId="39" borderId="14" xfId="0" applyFont="1" applyFill="1" applyBorder="1"/>
    <xf numFmtId="3" fontId="16" fillId="39" borderId="15" xfId="0" applyNumberFormat="1" applyFont="1" applyFill="1" applyBorder="1"/>
    <xf numFmtId="0" fontId="16" fillId="39" borderId="16" xfId="0" applyFont="1" applyFill="1" applyBorder="1"/>
    <xf numFmtId="0" fontId="16" fillId="39" borderId="15" xfId="0" applyFont="1" applyFill="1" applyBorder="1"/>
    <xf numFmtId="0" fontId="16" fillId="39" borderId="0" xfId="0" applyFont="1" applyFill="1" applyBorder="1" applyAlignment="1"/>
    <xf numFmtId="14" fontId="0" fillId="39" borderId="21" xfId="0" applyNumberFormat="1" applyFill="1" applyBorder="1" applyAlignment="1">
      <alignment horizontal="center"/>
    </xf>
    <xf numFmtId="14" fontId="0" fillId="39" borderId="12" xfId="0" applyNumberFormat="1" applyFill="1" applyBorder="1" applyAlignment="1">
      <alignment horizontal="center"/>
    </xf>
    <xf numFmtId="3" fontId="0" fillId="39" borderId="22" xfId="0" applyNumberFormat="1" applyFill="1" applyBorder="1"/>
    <xf numFmtId="3" fontId="0" fillId="39" borderId="24" xfId="0" applyNumberFormat="1" applyFill="1" applyBorder="1"/>
    <xf numFmtId="0" fontId="0" fillId="39" borderId="17" xfId="0" applyFill="1" applyBorder="1" applyAlignment="1">
      <alignment horizontal="center"/>
    </xf>
    <xf numFmtId="0" fontId="0" fillId="39" borderId="0" xfId="0" applyFill="1" applyBorder="1" applyAlignment="1">
      <alignment horizontal="center"/>
    </xf>
    <xf numFmtId="0" fontId="0" fillId="39" borderId="18" xfId="0" applyFill="1" applyBorder="1" applyAlignment="1">
      <alignment horizontal="center"/>
    </xf>
    <xf numFmtId="0" fontId="0" fillId="39" borderId="21" xfId="0" applyFont="1" applyFill="1" applyBorder="1"/>
    <xf numFmtId="1" fontId="22" fillId="39" borderId="31" xfId="46" applyFont="1" applyFill="1" applyBorder="1" applyAlignment="1">
      <alignment horizontal="left"/>
    </xf>
    <xf numFmtId="1" fontId="23" fillId="39" borderId="31" xfId="46" applyFont="1" applyFill="1" applyBorder="1" applyAlignment="1">
      <alignment horizontal="center"/>
    </xf>
    <xf numFmtId="1" fontId="26" fillId="39" borderId="0" xfId="47" applyNumberFormat="1" applyFont="1" applyFill="1" applyBorder="1" applyAlignment="1" applyProtection="1">
      <alignment horizontal="left"/>
      <protection locked="0"/>
    </xf>
    <xf numFmtId="43" fontId="27" fillId="39" borderId="21" xfId="42" applyFont="1" applyFill="1" applyBorder="1" applyAlignment="1" applyProtection="1">
      <alignment horizontal="center"/>
      <protection locked="0"/>
    </xf>
    <xf numFmtId="1" fontId="24" fillId="39" borderId="28" xfId="47" applyNumberFormat="1" applyFont="1" applyFill="1" applyBorder="1" applyAlignment="1">
      <alignment horizontal="center"/>
    </xf>
    <xf numFmtId="166" fontId="26" fillId="39" borderId="32" xfId="47" applyNumberFormat="1" applyFont="1" applyFill="1" applyBorder="1" applyAlignment="1" applyProtection="1">
      <alignment horizontal="center"/>
    </xf>
    <xf numFmtId="1" fontId="24" fillId="39" borderId="33" xfId="46" applyFont="1" applyFill="1" applyBorder="1" applyAlignment="1">
      <alignment horizontal="center"/>
    </xf>
    <xf numFmtId="1" fontId="22" fillId="39" borderId="27" xfId="46" applyFont="1" applyFill="1" applyBorder="1" applyAlignment="1">
      <alignment horizontal="left"/>
    </xf>
    <xf numFmtId="1" fontId="27" fillId="39" borderId="24" xfId="46" applyFont="1" applyFill="1" applyBorder="1" applyAlignment="1">
      <alignment horizontal="center"/>
    </xf>
    <xf numFmtId="1" fontId="24" fillId="39" borderId="35" xfId="46" applyFont="1" applyFill="1" applyBorder="1" applyAlignment="1">
      <alignment horizontal="center"/>
    </xf>
    <xf numFmtId="1" fontId="24" fillId="39" borderId="37" xfId="46" applyFont="1" applyFill="1" applyBorder="1" applyAlignment="1">
      <alignment horizontal="center"/>
    </xf>
    <xf numFmtId="1" fontId="24" fillId="39" borderId="34" xfId="46" applyFont="1" applyFill="1" applyBorder="1" applyAlignment="1">
      <alignment horizontal="center"/>
    </xf>
    <xf numFmtId="1" fontId="23" fillId="39" borderId="57" xfId="46" applyFont="1" applyFill="1" applyBorder="1" applyAlignment="1">
      <alignment horizontal="center"/>
    </xf>
    <xf numFmtId="1" fontId="28" fillId="39" borderId="58" xfId="46" applyFont="1" applyFill="1" applyBorder="1" applyAlignment="1">
      <alignment horizontal="left"/>
    </xf>
    <xf numFmtId="1" fontId="24" fillId="39" borderId="12" xfId="46" applyFont="1" applyFill="1" applyBorder="1" applyAlignment="1">
      <alignment horizontal="left"/>
    </xf>
    <xf numFmtId="1" fontId="24" fillId="39" borderId="59" xfId="46" applyFont="1" applyFill="1" applyBorder="1" applyAlignment="1">
      <alignment horizontal="left"/>
    </xf>
    <xf numFmtId="1" fontId="28" fillId="39" borderId="60" xfId="46" applyFont="1" applyFill="1" applyBorder="1" applyAlignment="1">
      <alignment horizontal="left"/>
    </xf>
    <xf numFmtId="1" fontId="24" fillId="39" borderId="13" xfId="46" applyFont="1" applyFill="1" applyBorder="1" applyAlignment="1">
      <alignment horizontal="left"/>
    </xf>
    <xf numFmtId="1" fontId="22" fillId="39" borderId="35" xfId="46" applyFont="1" applyFill="1" applyBorder="1" applyAlignment="1">
      <alignment horizontal="left"/>
    </xf>
    <xf numFmtId="1" fontId="27" fillId="39" borderId="36" xfId="46" applyFont="1" applyFill="1" applyBorder="1" applyAlignment="1">
      <alignment horizontal="left"/>
    </xf>
    <xf numFmtId="2" fontId="24" fillId="39" borderId="35" xfId="46" applyNumberFormat="1" applyFont="1" applyFill="1" applyBorder="1" applyAlignment="1">
      <alignment horizontal="left"/>
    </xf>
    <xf numFmtId="2" fontId="28" fillId="39" borderId="35" xfId="46" applyNumberFormat="1" applyFont="1" applyFill="1" applyBorder="1" applyAlignment="1">
      <alignment horizontal="left"/>
    </xf>
    <xf numFmtId="2" fontId="28" fillId="39" borderId="37" xfId="46" applyNumberFormat="1" applyFont="1" applyFill="1" applyBorder="1" applyAlignment="1">
      <alignment horizontal="left"/>
    </xf>
    <xf numFmtId="2" fontId="28" fillId="39" borderId="64" xfId="46" applyNumberFormat="1" applyFont="1" applyFill="1" applyBorder="1" applyAlignment="1">
      <alignment horizontal="left"/>
    </xf>
    <xf numFmtId="1" fontId="22" fillId="39" borderId="63" xfId="46" applyFont="1" applyFill="1" applyBorder="1" applyAlignment="1">
      <alignment horizontal="left"/>
    </xf>
    <xf numFmtId="14" fontId="0" fillId="39" borderId="25" xfId="0" applyNumberFormat="1" applyFill="1" applyBorder="1" applyAlignment="1">
      <alignment horizontal="center"/>
    </xf>
    <xf numFmtId="14" fontId="0" fillId="39" borderId="26" xfId="0" applyNumberFormat="1" applyFill="1" applyBorder="1" applyAlignment="1">
      <alignment horizontal="center"/>
    </xf>
    <xf numFmtId="14" fontId="0" fillId="39" borderId="27" xfId="0" applyNumberFormat="1" applyFill="1" applyBorder="1" applyAlignment="1">
      <alignment horizontal="center"/>
    </xf>
    <xf numFmtId="0" fontId="16" fillId="39" borderId="25" xfId="0" applyFont="1" applyFill="1" applyBorder="1" applyAlignment="1">
      <alignment horizontal="center"/>
    </xf>
    <xf numFmtId="0" fontId="16" fillId="39" borderId="26" xfId="0" applyFont="1" applyFill="1" applyBorder="1" applyAlignment="1">
      <alignment horizontal="center"/>
    </xf>
    <xf numFmtId="0" fontId="16" fillId="39" borderId="27" xfId="0" applyFont="1" applyFill="1" applyBorder="1" applyAlignment="1">
      <alignment horizontal="center"/>
    </xf>
    <xf numFmtId="14" fontId="0" fillId="39" borderId="12" xfId="0" applyNumberFormat="1" applyFill="1" applyBorder="1" applyAlignment="1">
      <alignment horizontal="center" vertical="top"/>
    </xf>
    <xf numFmtId="14" fontId="0" fillId="39" borderId="15" xfId="0" applyNumberFormat="1" applyFill="1" applyBorder="1" applyAlignment="1">
      <alignment horizontal="center" vertical="top"/>
    </xf>
    <xf numFmtId="0" fontId="0" fillId="39" borderId="13" xfId="0" applyFill="1" applyBorder="1" applyAlignment="1">
      <alignment horizontal="center" vertical="center" wrapText="1"/>
    </xf>
    <xf numFmtId="0" fontId="0" fillId="39" borderId="16" xfId="0" applyFill="1" applyBorder="1" applyAlignment="1">
      <alignment horizontal="center" vertical="center" wrapText="1"/>
    </xf>
    <xf numFmtId="14" fontId="16" fillId="39" borderId="25" xfId="0" applyNumberFormat="1" applyFont="1" applyFill="1" applyBorder="1" applyAlignment="1">
      <alignment horizontal="center"/>
    </xf>
    <xf numFmtId="14" fontId="16" fillId="39" borderId="26" xfId="0" applyNumberFormat="1" applyFont="1" applyFill="1" applyBorder="1" applyAlignment="1">
      <alignment horizontal="center"/>
    </xf>
    <xf numFmtId="14" fontId="16" fillId="39" borderId="27" xfId="0" applyNumberFormat="1" applyFont="1" applyFill="1" applyBorder="1" applyAlignment="1">
      <alignment horizontal="center"/>
    </xf>
    <xf numFmtId="14" fontId="16" fillId="39" borderId="11" xfId="0" applyNumberFormat="1" applyFont="1" applyFill="1" applyBorder="1" applyAlignment="1">
      <alignment horizontal="center" vertical="top"/>
    </xf>
    <xf numFmtId="14" fontId="16" fillId="39" borderId="14" xfId="0" applyNumberFormat="1" applyFont="1" applyFill="1" applyBorder="1" applyAlignment="1">
      <alignment horizontal="center" vertical="top"/>
    </xf>
    <xf numFmtId="14" fontId="16" fillId="39" borderId="12" xfId="0" applyNumberFormat="1" applyFont="1" applyFill="1" applyBorder="1" applyAlignment="1">
      <alignment horizontal="center" vertical="top"/>
    </xf>
    <xf numFmtId="14" fontId="16" fillId="39" borderId="15" xfId="0" applyNumberFormat="1" applyFont="1" applyFill="1" applyBorder="1" applyAlignment="1">
      <alignment horizontal="center" vertical="top"/>
    </xf>
    <xf numFmtId="0" fontId="16" fillId="39" borderId="13" xfId="0" applyFont="1" applyFill="1" applyBorder="1" applyAlignment="1">
      <alignment horizontal="center" vertical="top" wrapText="1"/>
    </xf>
    <xf numFmtId="0" fontId="16" fillId="39" borderId="16" xfId="0" applyFont="1" applyFill="1" applyBorder="1" applyAlignment="1">
      <alignment horizontal="center" vertical="top" wrapText="1"/>
    </xf>
    <xf numFmtId="0" fontId="0" fillId="39" borderId="25" xfId="0" applyFill="1" applyBorder="1" applyAlignment="1">
      <alignment horizontal="center"/>
    </xf>
    <xf numFmtId="0" fontId="0" fillId="39" borderId="26" xfId="0" applyFill="1" applyBorder="1" applyAlignment="1">
      <alignment horizontal="center"/>
    </xf>
    <xf numFmtId="0" fontId="0" fillId="39" borderId="27" xfId="0" applyFill="1" applyBorder="1" applyAlignment="1">
      <alignment horizontal="center"/>
    </xf>
    <xf numFmtId="14" fontId="16" fillId="39" borderId="0" xfId="0" applyNumberFormat="1" applyFont="1" applyFill="1" applyAlignment="1">
      <alignment horizontal="center"/>
    </xf>
    <xf numFmtId="0" fontId="16" fillId="39" borderId="25" xfId="0" applyFont="1" applyFill="1" applyBorder="1" applyAlignment="1">
      <alignment horizontal="center" wrapText="1"/>
    </xf>
    <xf numFmtId="0" fontId="16" fillId="39" borderId="26" xfId="0" applyFont="1" applyFill="1" applyBorder="1" applyAlignment="1">
      <alignment horizontal="center" wrapText="1"/>
    </xf>
    <xf numFmtId="0" fontId="16" fillId="39" borderId="27" xfId="0" applyFont="1" applyFill="1" applyBorder="1" applyAlignment="1">
      <alignment horizontal="center" wrapText="1"/>
    </xf>
    <xf numFmtId="14" fontId="0" fillId="39" borderId="11" xfId="0" applyNumberFormat="1" applyFill="1" applyBorder="1" applyAlignment="1">
      <alignment horizontal="center"/>
    </xf>
    <xf numFmtId="14" fontId="0" fillId="39" borderId="12" xfId="0" applyNumberFormat="1" applyFill="1" applyBorder="1" applyAlignment="1">
      <alignment horizontal="center"/>
    </xf>
    <xf numFmtId="14" fontId="0" fillId="39" borderId="13" xfId="0" applyNumberFormat="1" applyFill="1" applyBorder="1" applyAlignment="1">
      <alignment horizontal="center"/>
    </xf>
    <xf numFmtId="166" fontId="26" fillId="39" borderId="0" xfId="47" applyNumberFormat="1" applyFont="1" applyFill="1" applyBorder="1" applyAlignment="1" applyProtection="1">
      <alignment horizontal="center"/>
    </xf>
    <xf numFmtId="166" fontId="26" fillId="39" borderId="33" xfId="47" applyNumberFormat="1" applyFont="1" applyFill="1" applyBorder="1" applyAlignment="1" applyProtection="1">
      <alignment horizontal="center"/>
    </xf>
    <xf numFmtId="1" fontId="24" fillId="39" borderId="25" xfId="46" applyFont="1" applyFill="1" applyBorder="1" applyAlignment="1">
      <alignment horizontal="center"/>
    </xf>
    <xf numFmtId="1" fontId="24" fillId="39" borderId="26" xfId="46" applyFont="1" applyFill="1" applyBorder="1" applyAlignment="1">
      <alignment horizontal="center"/>
    </xf>
    <xf numFmtId="1" fontId="24" fillId="39" borderId="27" xfId="46" applyFont="1" applyFill="1" applyBorder="1" applyAlignment="1">
      <alignment horizontal="center"/>
    </xf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3d outline" xfId="46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CCOUNTS" xfId="47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4" builtinId="5"/>
    <cellStyle name="PERCENT OF TOTAL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CC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nhi/AppData/Local/Temp/Solution_Financial%20Analysis_UBPR%20and%20Rat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"/>
      <sheetName val="Bal"/>
      <sheetName val="Supp"/>
      <sheetName val="RBC"/>
      <sheetName val="ROE"/>
    </sheetNames>
    <sheetDataSet>
      <sheetData sheetId="0">
        <row r="2">
          <cell r="B2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B1" sqref="B1"/>
    </sheetView>
  </sheetViews>
  <sheetFormatPr defaultRowHeight="14.4" x14ac:dyDescent="0.3"/>
  <cols>
    <col min="1" max="1" width="32.88671875" customWidth="1"/>
    <col min="2" max="2" width="31.33203125" bestFit="1" customWidth="1"/>
    <col min="3" max="3" width="72.88671875" customWidth="1"/>
  </cols>
  <sheetData>
    <row r="1" spans="1:3" x14ac:dyDescent="0.3">
      <c r="A1" s="181" t="s">
        <v>460</v>
      </c>
      <c r="B1" s="181" t="s">
        <v>491</v>
      </c>
    </row>
    <row r="2" spans="1:3" x14ac:dyDescent="0.3">
      <c r="A2" s="182" t="s">
        <v>461</v>
      </c>
      <c r="B2" s="182" t="s">
        <v>487</v>
      </c>
    </row>
    <row r="3" spans="1:3" x14ac:dyDescent="0.3">
      <c r="A3" s="182" t="s">
        <v>462</v>
      </c>
      <c r="B3" s="182" t="s">
        <v>488</v>
      </c>
    </row>
    <row r="4" spans="1:3" x14ac:dyDescent="0.3">
      <c r="A4" s="182" t="s">
        <v>463</v>
      </c>
      <c r="B4" s="182" t="s">
        <v>489</v>
      </c>
    </row>
    <row r="5" spans="1:3" ht="15" thickBot="1" x14ac:dyDescent="0.35">
      <c r="A5" s="183" t="s">
        <v>464</v>
      </c>
      <c r="B5" s="183" t="s">
        <v>490</v>
      </c>
    </row>
    <row r="6" spans="1:3" ht="15" thickBot="1" x14ac:dyDescent="0.35"/>
    <row r="7" spans="1:3" ht="15" thickBot="1" x14ac:dyDescent="0.35">
      <c r="C7" s="203" t="s">
        <v>486</v>
      </c>
    </row>
    <row r="8" spans="1:3" x14ac:dyDescent="0.3">
      <c r="A8" s="198" t="s">
        <v>465</v>
      </c>
      <c r="B8" s="174"/>
      <c r="C8" s="174"/>
    </row>
    <row r="9" spans="1:3" x14ac:dyDescent="0.3">
      <c r="A9" s="199" t="s">
        <v>466</v>
      </c>
      <c r="B9" s="175"/>
      <c r="C9" s="175"/>
    </row>
    <row r="10" spans="1:3" x14ac:dyDescent="0.3">
      <c r="A10" s="199" t="s">
        <v>467</v>
      </c>
      <c r="B10" s="175"/>
      <c r="C10" s="175"/>
    </row>
    <row r="11" spans="1:3" x14ac:dyDescent="0.3">
      <c r="A11" s="199" t="s">
        <v>468</v>
      </c>
      <c r="B11" s="185"/>
      <c r="C11" s="175"/>
    </row>
    <row r="12" spans="1:3" x14ac:dyDescent="0.3">
      <c r="A12" s="199" t="s">
        <v>469</v>
      </c>
      <c r="B12" s="175"/>
      <c r="C12" s="175"/>
    </row>
    <row r="13" spans="1:3" x14ac:dyDescent="0.3">
      <c r="A13" s="199" t="s">
        <v>470</v>
      </c>
      <c r="B13" s="175"/>
      <c r="C13" s="175"/>
    </row>
    <row r="14" spans="1:3" x14ac:dyDescent="0.3">
      <c r="A14" s="199" t="s">
        <v>484</v>
      </c>
      <c r="B14" s="175"/>
      <c r="C14" s="175"/>
    </row>
    <row r="15" spans="1:3" ht="15" thickBot="1" x14ac:dyDescent="0.35">
      <c r="A15" s="199" t="s">
        <v>485</v>
      </c>
      <c r="B15" s="191"/>
      <c r="C15" s="176"/>
    </row>
    <row r="16" spans="1:3" ht="15" thickBot="1" x14ac:dyDescent="0.35">
      <c r="A16" s="200" t="s">
        <v>476</v>
      </c>
      <c r="B16" s="180"/>
    </row>
    <row r="17" spans="1:3" x14ac:dyDescent="0.3">
      <c r="A17" s="177" t="s">
        <v>471</v>
      </c>
      <c r="B17" s="174"/>
      <c r="C17" s="174"/>
    </row>
    <row r="18" spans="1:3" x14ac:dyDescent="0.3">
      <c r="A18" s="178" t="s">
        <v>472</v>
      </c>
      <c r="B18" s="175"/>
      <c r="C18" s="175"/>
    </row>
    <row r="19" spans="1:3" x14ac:dyDescent="0.3">
      <c r="A19" s="178" t="s">
        <v>473</v>
      </c>
      <c r="B19" s="175"/>
      <c r="C19" s="175"/>
    </row>
    <row r="20" spans="1:3" x14ac:dyDescent="0.3">
      <c r="A20" s="178" t="s">
        <v>474</v>
      </c>
      <c r="B20" s="175"/>
      <c r="C20" s="175"/>
    </row>
    <row r="21" spans="1:3" ht="15" thickBot="1" x14ac:dyDescent="0.35">
      <c r="A21" s="179" t="s">
        <v>475</v>
      </c>
      <c r="B21" s="176"/>
      <c r="C21" s="176"/>
    </row>
    <row r="22" spans="1:3" ht="15" thickBot="1" x14ac:dyDescent="0.35">
      <c r="A22" s="201" t="s">
        <v>477</v>
      </c>
    </row>
    <row r="23" spans="1:3" x14ac:dyDescent="0.3">
      <c r="A23" s="177" t="s">
        <v>471</v>
      </c>
      <c r="B23" s="186"/>
      <c r="C23" s="174"/>
    </row>
    <row r="24" spans="1:3" x14ac:dyDescent="0.3">
      <c r="A24" s="178" t="s">
        <v>472</v>
      </c>
      <c r="B24" s="187"/>
      <c r="C24" s="175"/>
    </row>
    <row r="25" spans="1:3" x14ac:dyDescent="0.3">
      <c r="A25" s="178" t="s">
        <v>473</v>
      </c>
      <c r="B25" s="187"/>
      <c r="C25" s="175"/>
    </row>
    <row r="26" spans="1:3" x14ac:dyDescent="0.3">
      <c r="A26" s="178" t="s">
        <v>474</v>
      </c>
      <c r="B26" s="187"/>
      <c r="C26" s="175"/>
    </row>
    <row r="27" spans="1:3" ht="15" thickBot="1" x14ac:dyDescent="0.35">
      <c r="A27" s="179" t="s">
        <v>475</v>
      </c>
      <c r="B27" s="188"/>
      <c r="C27" s="176"/>
    </row>
    <row r="28" spans="1:3" ht="15" thickBot="1" x14ac:dyDescent="0.35">
      <c r="A28" s="202" t="s">
        <v>478</v>
      </c>
    </row>
    <row r="29" spans="1:3" x14ac:dyDescent="0.3">
      <c r="A29" s="204" t="s">
        <v>479</v>
      </c>
      <c r="B29" s="174"/>
      <c r="C29" s="174"/>
    </row>
    <row r="30" spans="1:3" x14ac:dyDescent="0.3">
      <c r="A30" s="204" t="s">
        <v>480</v>
      </c>
      <c r="B30" s="175"/>
      <c r="C30" s="175"/>
    </row>
    <row r="31" spans="1:3" x14ac:dyDescent="0.3">
      <c r="A31" s="204" t="s">
        <v>481</v>
      </c>
      <c r="B31" s="189"/>
      <c r="C31" s="175"/>
    </row>
    <row r="32" spans="1:3" ht="15" thickBot="1" x14ac:dyDescent="0.35">
      <c r="A32" s="205" t="s">
        <v>482</v>
      </c>
      <c r="B32" s="190"/>
      <c r="C32" s="175"/>
    </row>
    <row r="33" spans="1:3" ht="15" thickBot="1" x14ac:dyDescent="0.35">
      <c r="A33" s="206" t="s">
        <v>483</v>
      </c>
      <c r="B33" s="184"/>
      <c r="C33" s="18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5" workbookViewId="0">
      <selection activeCell="A5" sqref="A1:XFD1048576"/>
    </sheetView>
  </sheetViews>
  <sheetFormatPr defaultColWidth="9.109375" defaultRowHeight="14.4" x14ac:dyDescent="0.3"/>
  <cols>
    <col min="1" max="1" width="32.6640625" style="207" bestFit="1" customWidth="1"/>
    <col min="2" max="2" width="9.109375" style="207"/>
    <col min="3" max="3" width="11.6640625" style="207" customWidth="1"/>
    <col min="4" max="5" width="9.109375" style="207"/>
    <col min="6" max="6" width="11.6640625" style="207" customWidth="1"/>
    <col min="7" max="8" width="9.109375" style="207"/>
    <col min="9" max="9" width="11.6640625" style="207" customWidth="1"/>
    <col min="10" max="16384" width="9.109375" style="207"/>
  </cols>
  <sheetData>
    <row r="1" spans="1:10" x14ac:dyDescent="0.3">
      <c r="A1" s="207" t="s">
        <v>0</v>
      </c>
      <c r="B1" s="207" t="s">
        <v>1</v>
      </c>
    </row>
    <row r="2" spans="1:10" x14ac:dyDescent="0.3">
      <c r="A2" s="207" t="s">
        <v>2</v>
      </c>
      <c r="B2" s="207" t="s">
        <v>49</v>
      </c>
      <c r="G2" s="229"/>
    </row>
    <row r="3" spans="1:10" ht="15" thickBot="1" x14ac:dyDescent="0.35">
      <c r="A3" s="207" t="s">
        <v>4</v>
      </c>
      <c r="B3" s="207" t="s">
        <v>3</v>
      </c>
    </row>
    <row r="4" spans="1:10" ht="15" thickBot="1" x14ac:dyDescent="0.35">
      <c r="B4" s="288" t="s">
        <v>360</v>
      </c>
      <c r="C4" s="289"/>
      <c r="D4" s="289"/>
      <c r="E4" s="289"/>
      <c r="F4" s="289"/>
      <c r="G4" s="289"/>
      <c r="H4" s="289"/>
      <c r="I4" s="289"/>
      <c r="J4" s="290"/>
    </row>
    <row r="5" spans="1:10" ht="15" thickBot="1" x14ac:dyDescent="0.35">
      <c r="B5" s="285">
        <v>42004</v>
      </c>
      <c r="C5" s="286"/>
      <c r="D5" s="287"/>
      <c r="E5" s="286">
        <v>42369</v>
      </c>
      <c r="F5" s="286"/>
      <c r="G5" s="286"/>
      <c r="H5" s="285">
        <v>42735</v>
      </c>
      <c r="I5" s="286"/>
      <c r="J5" s="287"/>
    </row>
    <row r="6" spans="1:10" ht="15" thickBot="1" x14ac:dyDescent="0.35">
      <c r="A6" s="232" t="s">
        <v>361</v>
      </c>
      <c r="B6" s="209" t="s">
        <v>110</v>
      </c>
      <c r="C6" s="210" t="s">
        <v>111</v>
      </c>
      <c r="D6" s="211" t="s">
        <v>112</v>
      </c>
      <c r="E6" s="210" t="s">
        <v>110</v>
      </c>
      <c r="F6" s="210" t="s">
        <v>111</v>
      </c>
      <c r="G6" s="210" t="s">
        <v>112</v>
      </c>
      <c r="H6" s="209" t="s">
        <v>110</v>
      </c>
      <c r="I6" s="210" t="s">
        <v>111</v>
      </c>
      <c r="J6" s="211" t="s">
        <v>112</v>
      </c>
    </row>
    <row r="7" spans="1:10" x14ac:dyDescent="0.3">
      <c r="A7" s="212" t="s">
        <v>362</v>
      </c>
      <c r="B7" s="216"/>
      <c r="C7" s="217"/>
      <c r="D7" s="218"/>
      <c r="E7" s="217"/>
      <c r="F7" s="217"/>
      <c r="G7" s="217"/>
      <c r="H7" s="216"/>
      <c r="I7" s="217"/>
      <c r="J7" s="218"/>
    </row>
    <row r="8" spans="1:10" x14ac:dyDescent="0.3">
      <c r="A8" s="212" t="s">
        <v>363</v>
      </c>
      <c r="B8" s="216">
        <v>3.82</v>
      </c>
      <c r="C8" s="217">
        <v>5.64</v>
      </c>
      <c r="D8" s="218">
        <v>12</v>
      </c>
      <c r="E8" s="217">
        <v>4.13</v>
      </c>
      <c r="F8" s="217">
        <v>5.91</v>
      </c>
      <c r="G8" s="217">
        <v>13</v>
      </c>
      <c r="H8" s="216">
        <v>4.22</v>
      </c>
      <c r="I8" s="217">
        <v>6.01</v>
      </c>
      <c r="J8" s="218">
        <v>13</v>
      </c>
    </row>
    <row r="9" spans="1:10" x14ac:dyDescent="0.3">
      <c r="A9" s="212" t="s">
        <v>364</v>
      </c>
      <c r="B9" s="216">
        <v>0</v>
      </c>
      <c r="C9" s="217">
        <v>1.3</v>
      </c>
      <c r="D9" s="218">
        <v>72</v>
      </c>
      <c r="E9" s="217">
        <v>0</v>
      </c>
      <c r="F9" s="217">
        <v>1.2</v>
      </c>
      <c r="G9" s="217">
        <v>74</v>
      </c>
      <c r="H9" s="216">
        <v>0</v>
      </c>
      <c r="I9" s="217">
        <v>1.07</v>
      </c>
      <c r="J9" s="218">
        <v>75</v>
      </c>
    </row>
    <row r="10" spans="1:10" x14ac:dyDescent="0.3">
      <c r="A10" s="212" t="s">
        <v>365</v>
      </c>
      <c r="B10" s="216">
        <v>0</v>
      </c>
      <c r="C10" s="217">
        <v>1.3</v>
      </c>
      <c r="D10" s="218">
        <v>72</v>
      </c>
      <c r="E10" s="217">
        <v>0</v>
      </c>
      <c r="F10" s="217">
        <v>1.2</v>
      </c>
      <c r="G10" s="217">
        <v>74</v>
      </c>
      <c r="H10" s="216">
        <v>0</v>
      </c>
      <c r="I10" s="217">
        <v>1.07</v>
      </c>
      <c r="J10" s="218">
        <v>75</v>
      </c>
    </row>
    <row r="11" spans="1:10" x14ac:dyDescent="0.3">
      <c r="A11" s="212" t="s">
        <v>366</v>
      </c>
      <c r="B11" s="216">
        <v>154.55000000000001</v>
      </c>
      <c r="C11" s="217">
        <v>179.78</v>
      </c>
      <c r="D11" s="218">
        <v>40</v>
      </c>
      <c r="E11" s="217">
        <v>147.41999999999999</v>
      </c>
      <c r="F11" s="217">
        <v>193.36</v>
      </c>
      <c r="G11" s="217">
        <v>34</v>
      </c>
      <c r="H11" s="216">
        <v>153.01</v>
      </c>
      <c r="I11" s="217">
        <v>204.35</v>
      </c>
      <c r="J11" s="218">
        <v>32</v>
      </c>
    </row>
    <row r="12" spans="1:10" x14ac:dyDescent="0.3">
      <c r="A12" s="212" t="s">
        <v>367</v>
      </c>
      <c r="B12" s="216"/>
      <c r="C12" s="217"/>
      <c r="D12" s="218"/>
      <c r="E12" s="217"/>
      <c r="F12" s="217"/>
      <c r="G12" s="217"/>
      <c r="H12" s="216"/>
      <c r="I12" s="217"/>
      <c r="J12" s="218"/>
    </row>
    <row r="13" spans="1:10" x14ac:dyDescent="0.3">
      <c r="A13" s="212" t="s">
        <v>44</v>
      </c>
      <c r="B13" s="216">
        <v>3.91</v>
      </c>
      <c r="C13" s="217">
        <v>8.66</v>
      </c>
      <c r="D13" s="218">
        <v>10</v>
      </c>
      <c r="E13" s="217">
        <v>5.76</v>
      </c>
      <c r="F13" s="217">
        <v>8.8800000000000008</v>
      </c>
      <c r="G13" s="217">
        <v>20</v>
      </c>
      <c r="H13" s="216">
        <v>5.9</v>
      </c>
      <c r="I13" s="217">
        <v>8.99</v>
      </c>
      <c r="J13" s="218">
        <v>18</v>
      </c>
    </row>
    <row r="14" spans="1:10" x14ac:dyDescent="0.3">
      <c r="A14" s="212" t="s">
        <v>368</v>
      </c>
      <c r="B14" s="216">
        <v>6.22</v>
      </c>
      <c r="C14" s="217">
        <v>3.8</v>
      </c>
      <c r="D14" s="218">
        <v>72</v>
      </c>
      <c r="E14" s="217">
        <v>3.74</v>
      </c>
      <c r="F14" s="217">
        <v>3.88</v>
      </c>
      <c r="G14" s="217">
        <v>52</v>
      </c>
      <c r="H14" s="216">
        <v>3.93</v>
      </c>
      <c r="I14" s="217">
        <v>3.53</v>
      </c>
      <c r="J14" s="218">
        <v>56</v>
      </c>
    </row>
    <row r="15" spans="1:10" x14ac:dyDescent="0.3">
      <c r="A15" s="212" t="s">
        <v>369</v>
      </c>
      <c r="B15" s="216">
        <v>-2.31</v>
      </c>
      <c r="C15" s="217">
        <v>4.32</v>
      </c>
      <c r="D15" s="218">
        <v>8</v>
      </c>
      <c r="E15" s="217">
        <v>2.0299999999999998</v>
      </c>
      <c r="F15" s="217">
        <v>4.53</v>
      </c>
      <c r="G15" s="217">
        <v>27</v>
      </c>
      <c r="H15" s="216">
        <v>1.98</v>
      </c>
      <c r="I15" s="217">
        <v>4.97</v>
      </c>
      <c r="J15" s="218">
        <v>21</v>
      </c>
    </row>
    <row r="16" spans="1:10" x14ac:dyDescent="0.3">
      <c r="A16" s="212" t="s">
        <v>370</v>
      </c>
      <c r="B16" s="216"/>
      <c r="C16" s="217"/>
      <c r="D16" s="218"/>
      <c r="E16" s="217"/>
      <c r="F16" s="217"/>
      <c r="G16" s="217"/>
      <c r="H16" s="216"/>
      <c r="I16" s="217"/>
      <c r="J16" s="218"/>
    </row>
    <row r="17" spans="1:10" x14ac:dyDescent="0.3">
      <c r="A17" s="212" t="s">
        <v>371</v>
      </c>
      <c r="B17" s="216">
        <v>159.1</v>
      </c>
      <c r="C17" s="217">
        <v>42.45</v>
      </c>
      <c r="D17" s="218">
        <v>94</v>
      </c>
      <c r="E17" s="217">
        <v>64.83</v>
      </c>
      <c r="F17" s="217">
        <v>41.76</v>
      </c>
      <c r="G17" s="217">
        <v>68</v>
      </c>
      <c r="H17" s="216">
        <v>66.53</v>
      </c>
      <c r="I17" s="217">
        <v>40.270000000000003</v>
      </c>
      <c r="J17" s="218">
        <v>74</v>
      </c>
    </row>
    <row r="18" spans="1:10" x14ac:dyDescent="0.3">
      <c r="A18" s="212" t="s">
        <v>372</v>
      </c>
      <c r="B18" s="216">
        <v>17.93</v>
      </c>
      <c r="C18" s="217">
        <v>11.68</v>
      </c>
      <c r="D18" s="218">
        <v>95</v>
      </c>
      <c r="E18" s="217">
        <v>17.68</v>
      </c>
      <c r="F18" s="217">
        <v>11.49</v>
      </c>
      <c r="G18" s="217">
        <v>96</v>
      </c>
      <c r="H18" s="216">
        <v>16.96</v>
      </c>
      <c r="I18" s="217">
        <v>11.46</v>
      </c>
      <c r="J18" s="218">
        <v>97</v>
      </c>
    </row>
    <row r="19" spans="1:10" x14ac:dyDescent="0.3">
      <c r="A19" s="212" t="s">
        <v>373</v>
      </c>
      <c r="B19" s="216"/>
      <c r="C19" s="217"/>
      <c r="D19" s="218"/>
      <c r="E19" s="217"/>
      <c r="F19" s="217"/>
      <c r="G19" s="217"/>
      <c r="H19" s="216"/>
      <c r="I19" s="217"/>
      <c r="J19" s="218"/>
    </row>
    <row r="20" spans="1:10" x14ac:dyDescent="0.3">
      <c r="A20" s="212" t="s">
        <v>374</v>
      </c>
      <c r="B20" s="216">
        <v>119.49</v>
      </c>
      <c r="C20" s="217">
        <v>12.26</v>
      </c>
      <c r="D20" s="218">
        <v>96</v>
      </c>
      <c r="E20" s="217">
        <v>1.93</v>
      </c>
      <c r="F20" s="217">
        <v>10.29</v>
      </c>
      <c r="G20" s="217">
        <v>21</v>
      </c>
      <c r="H20" s="216">
        <v>1.74</v>
      </c>
      <c r="I20" s="217">
        <v>10.78</v>
      </c>
      <c r="J20" s="218">
        <v>20</v>
      </c>
    </row>
    <row r="21" spans="1:10" x14ac:dyDescent="0.3">
      <c r="A21" s="212" t="s">
        <v>375</v>
      </c>
      <c r="B21" s="216">
        <v>24.99</v>
      </c>
      <c r="C21" s="217">
        <v>1.65</v>
      </c>
      <c r="D21" s="218">
        <v>94</v>
      </c>
      <c r="E21" s="217">
        <v>-1.44</v>
      </c>
      <c r="F21" s="217">
        <v>-0.38</v>
      </c>
      <c r="G21" s="217">
        <v>49</v>
      </c>
      <c r="H21" s="216">
        <v>-4.3499999999999996</v>
      </c>
      <c r="I21" s="217">
        <v>0.06</v>
      </c>
      <c r="J21" s="218">
        <v>27</v>
      </c>
    </row>
    <row r="22" spans="1:10" x14ac:dyDescent="0.3">
      <c r="A22" s="212" t="s">
        <v>376</v>
      </c>
      <c r="B22" s="216"/>
      <c r="C22" s="217"/>
      <c r="D22" s="218"/>
      <c r="E22" s="217"/>
      <c r="F22" s="217"/>
      <c r="G22" s="217"/>
      <c r="H22" s="216"/>
      <c r="I22" s="217"/>
      <c r="J22" s="218"/>
    </row>
    <row r="23" spans="1:10" x14ac:dyDescent="0.3">
      <c r="A23" s="212" t="s">
        <v>377</v>
      </c>
      <c r="B23" s="216">
        <v>3.11</v>
      </c>
      <c r="C23" s="217">
        <v>0.56999999999999995</v>
      </c>
      <c r="D23" s="218">
        <v>89</v>
      </c>
      <c r="E23" s="217">
        <v>3.37</v>
      </c>
      <c r="F23" s="217">
        <v>0.65</v>
      </c>
      <c r="G23" s="217">
        <v>89</v>
      </c>
      <c r="H23" s="216">
        <v>3.54</v>
      </c>
      <c r="I23" s="217">
        <v>0.68</v>
      </c>
      <c r="J23" s="218">
        <v>89</v>
      </c>
    </row>
    <row r="24" spans="1:10" x14ac:dyDescent="0.3">
      <c r="A24" s="212" t="s">
        <v>378</v>
      </c>
      <c r="B24" s="216">
        <v>43.96</v>
      </c>
      <c r="C24" s="217">
        <v>12.82</v>
      </c>
      <c r="D24" s="218">
        <v>97</v>
      </c>
      <c r="E24" s="217">
        <v>43.16</v>
      </c>
      <c r="F24" s="217">
        <v>13.26</v>
      </c>
      <c r="G24" s="217">
        <v>97</v>
      </c>
      <c r="H24" s="216">
        <v>42.43</v>
      </c>
      <c r="I24" s="217">
        <v>13.06</v>
      </c>
      <c r="J24" s="218">
        <v>97</v>
      </c>
    </row>
    <row r="25" spans="1:10" x14ac:dyDescent="0.3">
      <c r="A25" s="212" t="s">
        <v>379</v>
      </c>
      <c r="B25" s="216">
        <v>0.01</v>
      </c>
      <c r="C25" s="217">
        <v>0.02</v>
      </c>
      <c r="D25" s="218">
        <v>83</v>
      </c>
      <c r="E25" s="217">
        <v>0.01</v>
      </c>
      <c r="F25" s="217">
        <v>0.02</v>
      </c>
      <c r="G25" s="217">
        <v>82</v>
      </c>
      <c r="H25" s="216">
        <v>0.01</v>
      </c>
      <c r="I25" s="217">
        <v>0.02</v>
      </c>
      <c r="J25" s="218">
        <v>81</v>
      </c>
    </row>
    <row r="26" spans="1:10" x14ac:dyDescent="0.3">
      <c r="A26" s="212" t="s">
        <v>380</v>
      </c>
      <c r="B26" s="216">
        <v>1.4</v>
      </c>
      <c r="C26" s="217">
        <v>0.88</v>
      </c>
      <c r="D26" s="218">
        <v>69</v>
      </c>
      <c r="E26" s="217">
        <v>1.1000000000000001</v>
      </c>
      <c r="F26" s="217">
        <v>0.92</v>
      </c>
      <c r="G26" s="217">
        <v>61</v>
      </c>
      <c r="H26" s="216">
        <v>0.88</v>
      </c>
      <c r="I26" s="217">
        <v>0.91</v>
      </c>
      <c r="J26" s="218">
        <v>56</v>
      </c>
    </row>
    <row r="27" spans="1:10" x14ac:dyDescent="0.3">
      <c r="A27" s="212" t="s">
        <v>381</v>
      </c>
      <c r="B27" s="216">
        <v>48.48</v>
      </c>
      <c r="C27" s="217">
        <v>15.02</v>
      </c>
      <c r="D27" s="218">
        <v>97</v>
      </c>
      <c r="E27" s="217">
        <v>47.65</v>
      </c>
      <c r="F27" s="217">
        <v>15.62</v>
      </c>
      <c r="G27" s="217">
        <v>97</v>
      </c>
      <c r="H27" s="216">
        <v>46.86</v>
      </c>
      <c r="I27" s="217">
        <v>15.72</v>
      </c>
      <c r="J27" s="218">
        <v>97</v>
      </c>
    </row>
    <row r="28" spans="1:10" x14ac:dyDescent="0.3">
      <c r="A28" s="212"/>
      <c r="B28" s="216"/>
      <c r="C28" s="217"/>
      <c r="D28" s="218"/>
      <c r="E28" s="217"/>
      <c r="F28" s="217"/>
      <c r="G28" s="217"/>
      <c r="H28" s="216"/>
      <c r="I28" s="217"/>
      <c r="J28" s="218"/>
    </row>
    <row r="29" spans="1:10" x14ac:dyDescent="0.3">
      <c r="A29" s="212" t="s">
        <v>147</v>
      </c>
      <c r="B29" s="216">
        <v>9.9600000000000009</v>
      </c>
      <c r="C29" s="217">
        <v>9.83</v>
      </c>
      <c r="D29" s="218">
        <v>58</v>
      </c>
      <c r="E29" s="217">
        <v>10.5</v>
      </c>
      <c r="F29" s="217">
        <v>9.77</v>
      </c>
      <c r="G29" s="217">
        <v>72</v>
      </c>
      <c r="H29" s="216">
        <v>10.47</v>
      </c>
      <c r="I29" s="217">
        <v>9.77</v>
      </c>
      <c r="J29" s="218">
        <v>70</v>
      </c>
    </row>
    <row r="30" spans="1:10" x14ac:dyDescent="0.3">
      <c r="A30" s="212"/>
      <c r="B30" s="216"/>
      <c r="C30" s="217"/>
      <c r="D30" s="218"/>
      <c r="E30" s="217"/>
      <c r="F30" s="217"/>
      <c r="G30" s="217"/>
      <c r="H30" s="216"/>
      <c r="I30" s="217"/>
      <c r="J30" s="218"/>
    </row>
    <row r="31" spans="1:10" x14ac:dyDescent="0.3">
      <c r="A31" s="212" t="s">
        <v>382</v>
      </c>
      <c r="B31" s="216"/>
      <c r="C31" s="217"/>
      <c r="D31" s="218"/>
      <c r="E31" s="217"/>
      <c r="F31" s="217"/>
      <c r="G31" s="217"/>
      <c r="H31" s="216"/>
      <c r="I31" s="217"/>
      <c r="J31" s="218"/>
    </row>
    <row r="32" spans="1:10" x14ac:dyDescent="0.3">
      <c r="A32" s="212" t="s">
        <v>383</v>
      </c>
      <c r="B32" s="216" t="s">
        <v>21</v>
      </c>
      <c r="C32" s="217">
        <v>15.68</v>
      </c>
      <c r="D32" s="218" t="s">
        <v>21</v>
      </c>
      <c r="E32" s="217">
        <v>12.57</v>
      </c>
      <c r="F32" s="217">
        <v>12.45</v>
      </c>
      <c r="G32" s="217">
        <v>59</v>
      </c>
      <c r="H32" s="216">
        <v>13.04</v>
      </c>
      <c r="I32" s="217">
        <v>12.51</v>
      </c>
      <c r="J32" s="218">
        <v>69</v>
      </c>
    </row>
    <row r="33" spans="1:10" x14ac:dyDescent="0.3">
      <c r="A33" s="212" t="s">
        <v>384</v>
      </c>
      <c r="B33" s="216">
        <v>13.14</v>
      </c>
      <c r="C33" s="217">
        <v>13.21</v>
      </c>
      <c r="D33" s="218">
        <v>56</v>
      </c>
      <c r="E33" s="217">
        <v>12.57</v>
      </c>
      <c r="F33" s="217">
        <v>12.53</v>
      </c>
      <c r="G33" s="217">
        <v>58</v>
      </c>
      <c r="H33" s="216">
        <v>13.04</v>
      </c>
      <c r="I33" s="217">
        <v>12.59</v>
      </c>
      <c r="J33" s="218">
        <v>68</v>
      </c>
    </row>
    <row r="34" spans="1:10" ht="15" thickBot="1" x14ac:dyDescent="0.35">
      <c r="A34" s="225" t="s">
        <v>385</v>
      </c>
      <c r="B34" s="226">
        <v>13.9</v>
      </c>
      <c r="C34" s="227">
        <v>14.39</v>
      </c>
      <c r="D34" s="228">
        <v>49</v>
      </c>
      <c r="E34" s="227">
        <v>13.32</v>
      </c>
      <c r="F34" s="227">
        <v>13.64</v>
      </c>
      <c r="G34" s="227">
        <v>51</v>
      </c>
      <c r="H34" s="226">
        <v>13.79</v>
      </c>
      <c r="I34" s="227">
        <v>13.68</v>
      </c>
      <c r="J34" s="228">
        <v>64</v>
      </c>
    </row>
  </sheetData>
  <mergeCells count="4">
    <mergeCell ref="B4:J4"/>
    <mergeCell ref="B5:D5"/>
    <mergeCell ref="E5:G5"/>
    <mergeCell ref="H5:J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Q9" sqref="Q8:R9"/>
    </sheetView>
  </sheetViews>
  <sheetFormatPr defaultRowHeight="14.4" x14ac:dyDescent="0.3"/>
  <cols>
    <col min="1" max="1" width="1.88671875" customWidth="1"/>
    <col min="2" max="2" width="43.109375" customWidth="1"/>
    <col min="3" max="3" width="6.33203125" style="62" customWidth="1"/>
    <col min="4" max="4" width="9.44140625" style="2" customWidth="1"/>
    <col min="5" max="5" width="9.5546875" style="2" customWidth="1"/>
    <col min="6" max="6" width="9.109375" style="24" customWidth="1"/>
    <col min="7" max="7" width="9.44140625" style="2" customWidth="1"/>
    <col min="8" max="8" width="9.5546875" style="2" customWidth="1"/>
    <col min="9" max="9" width="9.44140625" style="24" customWidth="1"/>
    <col min="10" max="10" width="9.44140625" style="2" bestFit="1" customWidth="1"/>
    <col min="11" max="11" width="10.5546875" style="2" bestFit="1" customWidth="1"/>
    <col min="12" max="12" width="9.33203125" style="24" bestFit="1" customWidth="1"/>
  </cols>
  <sheetData>
    <row r="1" spans="1:12" ht="15" thickBot="1" x14ac:dyDescent="0.35">
      <c r="A1" s="3"/>
      <c r="B1" s="4"/>
      <c r="C1" s="5"/>
      <c r="D1" s="38"/>
      <c r="E1" s="38"/>
      <c r="F1" s="63"/>
      <c r="G1" s="38"/>
      <c r="H1" s="38"/>
      <c r="I1" s="63"/>
      <c r="J1" s="38"/>
      <c r="K1" s="38"/>
      <c r="L1" s="63"/>
    </row>
    <row r="2" spans="1:12" ht="15.6" thickTop="1" thickBot="1" x14ac:dyDescent="0.35">
      <c r="A2" s="6">
        <f>[1]Inc!B2</f>
        <v>0</v>
      </c>
      <c r="B2" s="260"/>
      <c r="C2" s="261"/>
      <c r="D2" s="316" t="s">
        <v>386</v>
      </c>
      <c r="E2" s="317"/>
      <c r="F2" s="317"/>
      <c r="G2" s="317"/>
      <c r="H2" s="317"/>
      <c r="I2" s="317"/>
      <c r="J2" s="317"/>
      <c r="K2" s="317"/>
      <c r="L2" s="318"/>
    </row>
    <row r="3" spans="1:12" ht="15" thickBot="1" x14ac:dyDescent="0.35">
      <c r="A3" s="7"/>
      <c r="B3" s="262"/>
      <c r="C3" s="263" t="s">
        <v>455</v>
      </c>
      <c r="D3" s="314">
        <f>'UBPR p.2'!B5</f>
        <v>42004</v>
      </c>
      <c r="E3" s="314"/>
      <c r="F3" s="315"/>
      <c r="G3" s="264"/>
      <c r="H3" s="265">
        <f>D3+365</f>
        <v>42369</v>
      </c>
      <c r="I3" s="266"/>
      <c r="J3" s="264"/>
      <c r="K3" s="265">
        <f>H3+365</f>
        <v>42734</v>
      </c>
      <c r="L3" s="266"/>
    </row>
    <row r="4" spans="1:12" ht="15" thickBot="1" x14ac:dyDescent="0.35">
      <c r="A4" s="105" t="s">
        <v>456</v>
      </c>
      <c r="B4" s="267"/>
      <c r="C4" s="268" t="s">
        <v>387</v>
      </c>
      <c r="D4" s="269" t="s">
        <v>388</v>
      </c>
      <c r="E4" s="269" t="s">
        <v>389</v>
      </c>
      <c r="F4" s="270" t="s">
        <v>390</v>
      </c>
      <c r="G4" s="271" t="s">
        <v>388</v>
      </c>
      <c r="H4" s="269" t="s">
        <v>389</v>
      </c>
      <c r="I4" s="270" t="s">
        <v>390</v>
      </c>
      <c r="J4" s="271" t="s">
        <v>388</v>
      </c>
      <c r="K4" s="269" t="s">
        <v>389</v>
      </c>
      <c r="L4" s="270" t="s">
        <v>390</v>
      </c>
    </row>
    <row r="5" spans="1:12" ht="15.6" thickTop="1" thickBot="1" x14ac:dyDescent="0.35">
      <c r="A5" s="136"/>
      <c r="B5" s="38"/>
      <c r="C5" s="5"/>
      <c r="D5" s="8"/>
      <c r="F5" s="9"/>
      <c r="G5" s="8"/>
      <c r="I5" s="9"/>
      <c r="J5" s="8"/>
      <c r="L5" s="9"/>
    </row>
    <row r="6" spans="1:12" ht="18" thickBot="1" x14ac:dyDescent="0.35">
      <c r="A6" s="137" t="s">
        <v>391</v>
      </c>
      <c r="B6" s="272"/>
      <c r="C6" s="272"/>
      <c r="D6" s="273"/>
      <c r="E6" s="274"/>
      <c r="F6" s="275"/>
      <c r="G6" s="276"/>
      <c r="H6" s="274"/>
      <c r="I6" s="275"/>
      <c r="J6" s="276"/>
      <c r="K6" s="274"/>
      <c r="L6" s="277"/>
    </row>
    <row r="7" spans="1:12" ht="15.6" thickTop="1" thickBot="1" x14ac:dyDescent="0.35">
      <c r="A7" s="138" t="s">
        <v>392</v>
      </c>
      <c r="B7" s="10"/>
      <c r="C7" s="11" t="s">
        <v>453</v>
      </c>
      <c r="D7" s="65"/>
      <c r="E7" s="66">
        <f>'UBPR p.11'!B13</f>
        <v>3.91</v>
      </c>
      <c r="F7" s="67">
        <f>'UBPR p.11'!C13</f>
        <v>8.66</v>
      </c>
      <c r="G7" s="96"/>
      <c r="H7" s="66">
        <f>'UBPR p.11'!E8</f>
        <v>4.13</v>
      </c>
      <c r="I7" s="67">
        <f>'UBPR p.11'!F8</f>
        <v>5.91</v>
      </c>
      <c r="J7" s="96"/>
      <c r="K7" s="66">
        <f>'UBPR p.11'!H8</f>
        <v>4.22</v>
      </c>
      <c r="L7" s="67">
        <f>'UBPR p.11'!I8</f>
        <v>6.01</v>
      </c>
    </row>
    <row r="8" spans="1:12" ht="15" thickBot="1" x14ac:dyDescent="0.35">
      <c r="A8" s="1"/>
      <c r="B8" s="12" t="s">
        <v>393</v>
      </c>
      <c r="C8" s="13" t="s">
        <v>452</v>
      </c>
      <c r="D8" s="94"/>
      <c r="E8" s="68">
        <f>'UBPR p.1'!B21</f>
        <v>0.73</v>
      </c>
      <c r="F8" s="69">
        <f>'UBPR p.1'!C21</f>
        <v>0.98</v>
      </c>
      <c r="G8" s="95"/>
      <c r="H8" s="68">
        <f>'UBPR p.1'!E21</f>
        <v>1.03</v>
      </c>
      <c r="I8" s="69">
        <f>'UBPR p.1'!F21</f>
        <v>0.99</v>
      </c>
      <c r="J8" s="95"/>
      <c r="K8" s="68">
        <f>'UBPR p.1'!H21</f>
        <v>1.02</v>
      </c>
      <c r="L8" s="69">
        <f>'UBPR p.1'!I21</f>
        <v>1.02</v>
      </c>
    </row>
    <row r="9" spans="1:12" ht="15" thickBot="1" x14ac:dyDescent="0.35">
      <c r="A9" s="1"/>
      <c r="B9" s="15" t="s">
        <v>394</v>
      </c>
      <c r="C9" s="14" t="s">
        <v>417</v>
      </c>
      <c r="D9" s="70"/>
      <c r="E9" s="97"/>
      <c r="F9" s="98"/>
      <c r="G9" s="64"/>
      <c r="H9" s="97"/>
      <c r="I9" s="98"/>
      <c r="J9" s="64"/>
      <c r="K9" s="97"/>
      <c r="L9" s="98"/>
    </row>
    <row r="10" spans="1:12" x14ac:dyDescent="0.3">
      <c r="A10" s="1"/>
      <c r="B10" s="16"/>
      <c r="C10" s="14"/>
      <c r="D10" s="71"/>
      <c r="E10" s="72"/>
      <c r="F10" s="73"/>
      <c r="G10" s="71"/>
      <c r="H10" s="72"/>
      <c r="I10" s="73"/>
      <c r="J10" s="71"/>
      <c r="K10" s="72"/>
      <c r="L10" s="139"/>
    </row>
    <row r="11" spans="1:12" ht="15" thickBot="1" x14ac:dyDescent="0.35">
      <c r="A11" s="140" t="s">
        <v>395</v>
      </c>
      <c r="B11" s="17"/>
      <c r="C11" s="18"/>
      <c r="D11" s="74"/>
      <c r="E11" s="75"/>
      <c r="F11" s="76"/>
      <c r="G11" s="74"/>
      <c r="H11" s="75"/>
      <c r="I11" s="76"/>
      <c r="J11" s="74"/>
      <c r="K11" s="75"/>
      <c r="L11" s="141"/>
    </row>
    <row r="12" spans="1:12" ht="15" thickBot="1" x14ac:dyDescent="0.35">
      <c r="A12" s="142"/>
      <c r="B12" s="19" t="s">
        <v>396</v>
      </c>
      <c r="C12" s="20" t="s">
        <v>417</v>
      </c>
      <c r="D12" s="95"/>
      <c r="E12" s="99"/>
      <c r="F12" s="100"/>
      <c r="G12" s="95"/>
      <c r="H12" s="100"/>
      <c r="I12" s="100"/>
      <c r="J12" s="95"/>
      <c r="K12" s="100"/>
      <c r="L12" s="101"/>
    </row>
    <row r="13" spans="1:12" ht="15" thickBot="1" x14ac:dyDescent="0.35">
      <c r="A13" s="142"/>
      <c r="B13" s="21" t="s">
        <v>397</v>
      </c>
      <c r="C13" s="13" t="s">
        <v>452</v>
      </c>
      <c r="D13" s="94"/>
      <c r="E13" s="68">
        <f>'UBPR p.1'!B8</f>
        <v>3.84</v>
      </c>
      <c r="F13" s="69">
        <f>'UBPR p.1'!C8</f>
        <v>3.52</v>
      </c>
      <c r="G13" s="119"/>
      <c r="H13" s="68">
        <f>'UBPR p.1'!E8</f>
        <v>4.0999999999999996</v>
      </c>
      <c r="I13" s="69">
        <f>'UBPR p.1'!F8</f>
        <v>3.44</v>
      </c>
      <c r="J13" s="114"/>
      <c r="K13" s="77">
        <f>'UBPR p.1'!H8</f>
        <v>3.84</v>
      </c>
      <c r="L13" s="69">
        <f>'UBPR p.1'!I8</f>
        <v>3.45</v>
      </c>
    </row>
    <row r="14" spans="1:12" ht="15" thickBot="1" x14ac:dyDescent="0.35">
      <c r="A14" s="143"/>
      <c r="B14" s="22" t="s">
        <v>398</v>
      </c>
      <c r="C14" s="23" t="s">
        <v>399</v>
      </c>
      <c r="D14" s="78"/>
      <c r="E14" s="192">
        <f>SUM('UBPR p.6'!B7,'UBPR p.6'!B8)</f>
        <v>69.38</v>
      </c>
      <c r="F14" s="193">
        <f>SUM('UBPR p.6'!C7,'UBPR p.6'!C8)</f>
        <v>64.349999999999994</v>
      </c>
      <c r="G14" s="120"/>
      <c r="H14" s="103">
        <f>SUM('UBPR p.6'!E7,'UBPR p.6'!E8)</f>
        <v>71.319999999999993</v>
      </c>
      <c r="I14" s="104">
        <f>SUM('UBPR p.6'!F7,'UBPR p.6'!F8)</f>
        <v>66.25</v>
      </c>
      <c r="J14" s="120"/>
      <c r="K14" s="66">
        <f>SUM('UBPR p.6'!H7,'UBPR p.6'!H8)</f>
        <v>73.23</v>
      </c>
      <c r="L14" s="67">
        <f>SUM('UBPR p.6'!I7,'UBPR p.6'!I8)</f>
        <v>67.75</v>
      </c>
    </row>
    <row r="15" spans="1:12" ht="15" thickBot="1" x14ac:dyDescent="0.35">
      <c r="A15" s="143"/>
      <c r="B15" s="25" t="s">
        <v>400</v>
      </c>
      <c r="C15" s="13" t="s">
        <v>454</v>
      </c>
      <c r="D15" s="113"/>
      <c r="E15" s="115">
        <f>'UBPR p.3'!B18</f>
        <v>5.01</v>
      </c>
      <c r="F15" s="116">
        <f>'UBPR p.3'!C18</f>
        <v>4.53</v>
      </c>
      <c r="G15" s="120"/>
      <c r="H15" s="115">
        <f>'UBPR p.3'!E18</f>
        <v>5.31</v>
      </c>
      <c r="I15" s="116">
        <f>'UBPR p.3'!F18</f>
        <v>4.33</v>
      </c>
      <c r="J15" s="120"/>
      <c r="K15" s="115">
        <f>'UBPR p.3'!H18</f>
        <v>4.87</v>
      </c>
      <c r="L15" s="116">
        <f>'UBPR p.3'!I18</f>
        <v>4.28</v>
      </c>
    </row>
    <row r="16" spans="1:12" ht="15" thickBot="1" x14ac:dyDescent="0.35">
      <c r="A16" s="143"/>
      <c r="B16" s="26" t="s">
        <v>401</v>
      </c>
      <c r="C16" s="14" t="s">
        <v>399</v>
      </c>
      <c r="D16" s="79"/>
      <c r="E16" s="194">
        <f>SUM('UBPR p.6'!B15:B16)</f>
        <v>10.87</v>
      </c>
      <c r="F16" s="195">
        <f>SUM('UBPR p.6'!C15:C16)</f>
        <v>18.54</v>
      </c>
      <c r="G16" s="196"/>
      <c r="H16" s="194">
        <f>SUM('UBPR p.6'!E15:E16)</f>
        <v>10.809999999999999</v>
      </c>
      <c r="I16" s="195">
        <f>SUM('UBPR p.6'!F15:F16)</f>
        <v>18.23</v>
      </c>
      <c r="J16" s="196"/>
      <c r="K16" s="194">
        <f>SUM('UBPR p.6'!H15:H16)</f>
        <v>10.58</v>
      </c>
      <c r="L16" s="195">
        <f>SUM('UBPR p.6'!I15:I16)</f>
        <v>17.27</v>
      </c>
    </row>
    <row r="17" spans="1:12" x14ac:dyDescent="0.3">
      <c r="A17" s="143"/>
      <c r="B17" s="27" t="s">
        <v>402</v>
      </c>
      <c r="C17" s="14">
        <v>3</v>
      </c>
      <c r="D17" s="80"/>
      <c r="E17" s="197">
        <f>'UBPR p.3'!B28</f>
        <v>2.4900000000000002</v>
      </c>
      <c r="F17" s="104">
        <f>'UBPR p.3'!C28</f>
        <v>2.4300000000000002</v>
      </c>
      <c r="G17" s="80"/>
      <c r="H17" s="103">
        <f>'UBPR p.3'!E28</f>
        <v>2.48</v>
      </c>
      <c r="I17" s="104">
        <f>'UBPR p.3'!F28</f>
        <v>2.35</v>
      </c>
      <c r="J17" s="28"/>
      <c r="K17" s="103">
        <f>'UBPR p.3'!H28</f>
        <v>2.33</v>
      </c>
      <c r="L17" s="104">
        <f>'UBPR p.3'!I28</f>
        <v>2.36</v>
      </c>
    </row>
    <row r="18" spans="1:12" ht="15" thickBot="1" x14ac:dyDescent="0.35">
      <c r="A18" s="143"/>
      <c r="B18" s="27" t="s">
        <v>403</v>
      </c>
      <c r="C18" s="14">
        <v>3</v>
      </c>
      <c r="D18" s="80"/>
      <c r="E18" s="117">
        <f>'UBPR p.3'!B29</f>
        <v>2.29</v>
      </c>
      <c r="F18" s="118">
        <f>'UBPR p.3'!C29</f>
        <v>2.2400000000000002</v>
      </c>
      <c r="G18" s="80"/>
      <c r="H18" s="103">
        <f>'UBPR p.3'!E29</f>
        <v>2.2799999999999998</v>
      </c>
      <c r="I18" s="104">
        <f>'UBPR p.3'!F29</f>
        <v>2.17</v>
      </c>
      <c r="J18" s="65"/>
      <c r="K18" s="117">
        <f>'UBPR p.3'!H29</f>
        <v>2.16</v>
      </c>
      <c r="L18" s="118">
        <f>'UBPR p.3'!I29</f>
        <v>2.17</v>
      </c>
    </row>
    <row r="19" spans="1:12" ht="15" thickBot="1" x14ac:dyDescent="0.35">
      <c r="A19" s="143"/>
      <c r="B19" s="21" t="s">
        <v>404</v>
      </c>
      <c r="C19" s="13" t="s">
        <v>452</v>
      </c>
      <c r="D19" s="95"/>
      <c r="E19" s="77">
        <f>'UBPR p.1'!B11</f>
        <v>0.75</v>
      </c>
      <c r="F19" s="77">
        <f>'UBPR p.1'!C11</f>
        <v>1.01</v>
      </c>
      <c r="G19" s="94"/>
      <c r="H19" s="68">
        <f>'UBPR p.1'!E11</f>
        <v>1.1399999999999999</v>
      </c>
      <c r="I19" s="69">
        <f>'UBPR p.1'!F11</f>
        <v>1.02</v>
      </c>
      <c r="J19" s="114"/>
      <c r="K19" s="77">
        <f>'UBPR p.1'!H11</f>
        <v>1.17</v>
      </c>
      <c r="L19" s="69">
        <f>'UBPR p.1'!I11</f>
        <v>1.01</v>
      </c>
    </row>
    <row r="20" spans="1:12" ht="15" thickBot="1" x14ac:dyDescent="0.35">
      <c r="A20" s="143"/>
      <c r="B20" s="21" t="s">
        <v>405</v>
      </c>
      <c r="C20" s="13" t="s">
        <v>452</v>
      </c>
      <c r="D20" s="95"/>
      <c r="E20" s="77">
        <f>'UBPR p.1'!B15</f>
        <v>0.01</v>
      </c>
      <c r="F20" s="77">
        <f>'UBPR p.1'!C15</f>
        <v>0.01</v>
      </c>
      <c r="G20" s="95"/>
      <c r="H20" s="77">
        <f>'UBPR p.1'!E15</f>
        <v>0.01</v>
      </c>
      <c r="I20" s="77">
        <f>'UBPR p.1'!F15</f>
        <v>0.01</v>
      </c>
      <c r="J20" s="95"/>
      <c r="K20" s="77">
        <f>'UBPR p.1'!H15</f>
        <v>0</v>
      </c>
      <c r="L20" s="69">
        <f>'UBPR p.1'!I15</f>
        <v>0.02</v>
      </c>
    </row>
    <row r="21" spans="1:12" ht="15" thickBot="1" x14ac:dyDescent="0.35">
      <c r="A21" s="1"/>
      <c r="B21" s="29" t="s">
        <v>406</v>
      </c>
      <c r="C21" s="14" t="s">
        <v>399</v>
      </c>
      <c r="D21" s="80"/>
      <c r="E21" s="68">
        <f>'UBPR p.6'!B18</f>
        <v>84.3</v>
      </c>
      <c r="F21" s="77">
        <f>'UBPR p.6'!C18</f>
        <v>90.81</v>
      </c>
      <c r="G21" s="95"/>
      <c r="H21" s="77">
        <f>'UBPR p.6'!E18</f>
        <v>85.2</v>
      </c>
      <c r="I21" s="77">
        <f>'UBPR p.6'!F18</f>
        <v>91.47</v>
      </c>
      <c r="J21" s="95"/>
      <c r="K21" s="77">
        <f>'UBPR p.6'!H18</f>
        <v>86.5</v>
      </c>
      <c r="L21" s="69">
        <f>'UBPR p.6'!I18</f>
        <v>91.73</v>
      </c>
    </row>
    <row r="22" spans="1:12" ht="15" thickBot="1" x14ac:dyDescent="0.35">
      <c r="A22" s="1"/>
      <c r="B22" s="30"/>
      <c r="C22" s="14"/>
      <c r="D22" s="80"/>
      <c r="E22" s="82"/>
      <c r="F22" s="82"/>
      <c r="G22" s="65"/>
      <c r="H22" s="82"/>
      <c r="I22" s="82"/>
      <c r="J22" s="65"/>
      <c r="K22" s="82"/>
      <c r="L22" s="127"/>
    </row>
    <row r="23" spans="1:12" ht="15" thickBot="1" x14ac:dyDescent="0.35">
      <c r="A23" s="1"/>
      <c r="B23" s="31" t="s">
        <v>407</v>
      </c>
      <c r="C23" s="14" t="s">
        <v>452</v>
      </c>
      <c r="D23" s="80"/>
      <c r="E23" s="68">
        <f>'UBPR p.1'!B28</f>
        <v>4.21</v>
      </c>
      <c r="F23" s="77">
        <f>'UBPR p.1'!C28</f>
        <v>3.47</v>
      </c>
      <c r="G23" s="95"/>
      <c r="H23" s="77">
        <f>'UBPR p.1'!E28</f>
        <v>4.49</v>
      </c>
      <c r="I23" s="77">
        <f>'UBPR p.1'!F28</f>
        <v>3.37</v>
      </c>
      <c r="J23" s="95"/>
      <c r="K23" s="77">
        <f>'UBPR p.1'!H28</f>
        <v>4.16</v>
      </c>
      <c r="L23" s="69">
        <f>'UBPR p.1'!I28</f>
        <v>3.37</v>
      </c>
    </row>
    <row r="24" spans="1:12" ht="15" thickBot="1" x14ac:dyDescent="0.35">
      <c r="A24" s="140" t="s">
        <v>408</v>
      </c>
      <c r="B24" s="32"/>
      <c r="C24" s="18"/>
      <c r="D24" s="81"/>
      <c r="E24" s="108"/>
      <c r="F24" s="109"/>
      <c r="G24" s="110"/>
      <c r="H24" s="108"/>
      <c r="I24" s="109"/>
      <c r="J24" s="110"/>
      <c r="K24" s="108"/>
      <c r="L24" s="144"/>
    </row>
    <row r="25" spans="1:12" ht="15" thickBot="1" x14ac:dyDescent="0.35">
      <c r="A25" s="1"/>
      <c r="B25" s="19" t="s">
        <v>409</v>
      </c>
      <c r="C25" s="20" t="s">
        <v>417</v>
      </c>
      <c r="D25" s="95"/>
      <c r="E25" s="99"/>
      <c r="F25" s="100"/>
      <c r="G25" s="95"/>
      <c r="H25" s="100"/>
      <c r="I25" s="100"/>
      <c r="J25" s="95"/>
      <c r="K25" s="100"/>
      <c r="L25" s="101"/>
    </row>
    <row r="26" spans="1:12" ht="15" thickBot="1" x14ac:dyDescent="0.35">
      <c r="A26" s="1"/>
      <c r="B26" s="31"/>
      <c r="C26" s="13"/>
      <c r="D26" s="111"/>
      <c r="E26" s="102"/>
      <c r="F26" s="102"/>
      <c r="G26" s="112"/>
      <c r="H26" s="102"/>
      <c r="I26" s="102"/>
      <c r="J26" s="112"/>
      <c r="K26" s="102"/>
      <c r="L26" s="145"/>
    </row>
    <row r="27" spans="1:12" ht="15" thickBot="1" x14ac:dyDescent="0.35">
      <c r="A27" s="1"/>
      <c r="B27" s="34" t="s">
        <v>410</v>
      </c>
      <c r="C27" s="13" t="s">
        <v>452</v>
      </c>
      <c r="D27" s="94"/>
      <c r="E27" s="66">
        <f>'UBPR p.1'!B9</f>
        <v>0.17</v>
      </c>
      <c r="F27" s="67">
        <f>'UBPR p.1'!C9</f>
        <v>0.3</v>
      </c>
      <c r="G27" s="121"/>
      <c r="H27" s="66">
        <f>'UBPR p.1'!E9</f>
        <v>0.2</v>
      </c>
      <c r="I27" s="67">
        <f>'UBPR p.1'!F9</f>
        <v>0.3</v>
      </c>
      <c r="J27" s="121"/>
      <c r="K27" s="66">
        <f>'UBPR p.1'!H9</f>
        <v>0.21</v>
      </c>
      <c r="L27" s="67">
        <f>'UBPR p.1'!I9</f>
        <v>0.31</v>
      </c>
    </row>
    <row r="28" spans="1:12" x14ac:dyDescent="0.3">
      <c r="A28" s="143"/>
      <c r="B28" s="35" t="s">
        <v>411</v>
      </c>
      <c r="C28" s="36" t="s">
        <v>399</v>
      </c>
      <c r="D28" s="80"/>
      <c r="E28" s="103">
        <f>'UBPR p.6'!B32</f>
        <v>7.06</v>
      </c>
      <c r="F28" s="104">
        <f>'UBPR p.6'!C32</f>
        <v>7.52</v>
      </c>
      <c r="G28" s="122"/>
      <c r="H28" s="103">
        <f>'UBPR p.6'!E32</f>
        <v>6.66</v>
      </c>
      <c r="I28" s="104">
        <f>'UBPR p.6'!F32</f>
        <v>7.82</v>
      </c>
      <c r="J28" s="122"/>
      <c r="K28" s="103">
        <f>'UBPR p.6'!H32</f>
        <v>6.38</v>
      </c>
      <c r="L28" s="104">
        <f>'UBPR p.6'!I32</f>
        <v>8.25</v>
      </c>
    </row>
    <row r="29" spans="1:12" ht="15" thickBot="1" x14ac:dyDescent="0.35">
      <c r="A29" s="142"/>
      <c r="B29" s="37" t="s">
        <v>412</v>
      </c>
      <c r="C29" s="36" t="s">
        <v>399</v>
      </c>
      <c r="D29" s="80"/>
      <c r="E29" s="103">
        <f>'UBPR p.6'!B38</f>
        <v>67.27</v>
      </c>
      <c r="F29" s="104">
        <f>'UBPR p.6'!C38</f>
        <v>70.22</v>
      </c>
      <c r="G29" s="123"/>
      <c r="H29" s="103">
        <f>'UBPR p.6'!E38</f>
        <v>69.03</v>
      </c>
      <c r="I29" s="104">
        <f>'UBPR p.6'!F38</f>
        <v>69.680000000000007</v>
      </c>
      <c r="J29" s="123"/>
      <c r="K29" s="103">
        <f>'UBPR p.6'!H38</f>
        <v>69.42</v>
      </c>
      <c r="L29" s="104">
        <f>'UBPR p.6'!I38</f>
        <v>69.989999999999995</v>
      </c>
    </row>
    <row r="30" spans="1:12" x14ac:dyDescent="0.3">
      <c r="A30" s="146"/>
      <c r="B30" s="39" t="s">
        <v>413</v>
      </c>
      <c r="C30" s="14">
        <v>3</v>
      </c>
      <c r="D30" s="82"/>
      <c r="E30" s="103">
        <f>'UBPR p.3'!B36</f>
        <v>0.16</v>
      </c>
      <c r="F30" s="104">
        <f>'UBPR p.3'!C36</f>
        <v>0.21</v>
      </c>
      <c r="G30" s="82"/>
      <c r="H30" s="103">
        <f>'UBPR p.3'!E36</f>
        <v>0.24</v>
      </c>
      <c r="I30" s="104">
        <f>'UBPR p.3'!F36</f>
        <v>0.21</v>
      </c>
      <c r="J30" s="82"/>
      <c r="K30" s="103">
        <f>'UBPR p.3'!H36</f>
        <v>0.14000000000000001</v>
      </c>
      <c r="L30" s="104">
        <f>'UBPR p.3'!I36</f>
        <v>0.27</v>
      </c>
    </row>
    <row r="31" spans="1:12" x14ac:dyDescent="0.3">
      <c r="A31" s="146"/>
      <c r="B31" s="40" t="s">
        <v>414</v>
      </c>
      <c r="C31" s="14">
        <v>6</v>
      </c>
      <c r="D31" s="65"/>
      <c r="E31" s="103">
        <f>'UBPR p.6'!B36</f>
        <v>9.8699999999999992</v>
      </c>
      <c r="F31" s="104">
        <f>'UBPR p.6'!C36</f>
        <v>11.6</v>
      </c>
      <c r="G31" s="65"/>
      <c r="H31" s="103">
        <f>'UBPR p.6'!E36</f>
        <v>8.5399999999999991</v>
      </c>
      <c r="I31" s="104">
        <f>'UBPR p.6'!F36</f>
        <v>10.86</v>
      </c>
      <c r="J31" s="65"/>
      <c r="K31" s="103">
        <f>'UBPR p.6'!H36</f>
        <v>7.42</v>
      </c>
      <c r="L31" s="104">
        <f>'UBPR p.6'!I36</f>
        <v>9.93</v>
      </c>
    </row>
    <row r="32" spans="1:12" x14ac:dyDescent="0.3">
      <c r="A32" s="146"/>
      <c r="B32" s="41" t="s">
        <v>415</v>
      </c>
      <c r="C32" s="14">
        <v>3</v>
      </c>
      <c r="D32" s="82"/>
      <c r="E32" s="103">
        <f>'UBPR p.3'!B39</f>
        <v>0.39</v>
      </c>
      <c r="F32" s="104">
        <f>'UBPR p.3'!C39</f>
        <v>0.75</v>
      </c>
      <c r="G32" s="82"/>
      <c r="H32" s="103">
        <f>'UBPR p.3'!E39</f>
        <v>0.71</v>
      </c>
      <c r="I32" s="104">
        <f>'UBPR p.3'!F39</f>
        <v>0.74</v>
      </c>
      <c r="J32" s="82"/>
      <c r="K32" s="103">
        <f>'UBPR p.3'!H39</f>
        <v>1.0900000000000001</v>
      </c>
      <c r="L32" s="104">
        <f>'UBPR p.3'!I39</f>
        <v>0.77</v>
      </c>
    </row>
    <row r="33" spans="1:12" ht="15" thickBot="1" x14ac:dyDescent="0.35">
      <c r="A33" s="146"/>
      <c r="B33" s="42" t="s">
        <v>416</v>
      </c>
      <c r="C33" s="14">
        <v>6</v>
      </c>
      <c r="D33" s="82"/>
      <c r="E33" s="103">
        <f>'UBPR p.6'!B47</f>
        <v>8.2799999999999994</v>
      </c>
      <c r="F33" s="104">
        <f>'UBPR p.6'!C47</f>
        <v>10.7</v>
      </c>
      <c r="G33" s="82"/>
      <c r="H33" s="103">
        <f>'UBPR p.6'!E47</f>
        <v>7.97</v>
      </c>
      <c r="I33" s="104">
        <f>'UBPR p.6'!F47</f>
        <v>11.4</v>
      </c>
      <c r="J33" s="82"/>
      <c r="K33" s="103">
        <f>'UBPR p.6'!H47</f>
        <v>7.37</v>
      </c>
      <c r="L33" s="104">
        <f>'UBPR p.6'!I47</f>
        <v>11.53</v>
      </c>
    </row>
    <row r="34" spans="1:12" ht="15" thickBot="1" x14ac:dyDescent="0.35">
      <c r="A34" s="1"/>
      <c r="B34" s="42" t="s">
        <v>418</v>
      </c>
      <c r="C34" s="14" t="s">
        <v>399</v>
      </c>
      <c r="D34" s="80"/>
      <c r="E34" s="103">
        <f>'UBPR p.6'!B40</f>
        <v>3.97</v>
      </c>
      <c r="F34" s="104">
        <f>'UBPR p.6'!C40</f>
        <v>3</v>
      </c>
      <c r="G34" s="95"/>
      <c r="H34" s="103">
        <f>'UBPR p.6'!E40</f>
        <v>3.28</v>
      </c>
      <c r="I34" s="104">
        <f>'UBPR p.6'!F40</f>
        <v>3.13</v>
      </c>
      <c r="J34" s="95"/>
      <c r="K34" s="103">
        <f>'UBPR p.6'!H40</f>
        <v>3.09</v>
      </c>
      <c r="L34" s="104">
        <f>'UBPR p.6'!I40</f>
        <v>3.11</v>
      </c>
    </row>
    <row r="35" spans="1:12" ht="15" thickBot="1" x14ac:dyDescent="0.35">
      <c r="A35" s="1"/>
      <c r="B35" s="43" t="s">
        <v>419</v>
      </c>
      <c r="C35" s="14">
        <v>3</v>
      </c>
      <c r="D35" s="82"/>
      <c r="E35" s="103">
        <f>'UBPR p.3'!B38</f>
        <v>0.56999999999999995</v>
      </c>
      <c r="F35" s="104">
        <f>'UBPR p.3'!C38</f>
        <v>0.76</v>
      </c>
      <c r="G35" s="82"/>
      <c r="H35" s="103">
        <f>'UBPR p.3'!E38</f>
        <v>0.6</v>
      </c>
      <c r="I35" s="104">
        <f>'UBPR p.3'!F38</f>
        <v>0.77</v>
      </c>
      <c r="J35" s="82"/>
      <c r="K35" s="103">
        <f>'UBPR p.3'!H38</f>
        <v>0.83</v>
      </c>
      <c r="L35" s="104">
        <f>'UBPR p.3'!I38</f>
        <v>0.84</v>
      </c>
    </row>
    <row r="36" spans="1:12" x14ac:dyDescent="0.3">
      <c r="A36" s="1"/>
      <c r="B36" s="21" t="s">
        <v>420</v>
      </c>
      <c r="C36" s="13" t="s">
        <v>452</v>
      </c>
      <c r="D36" s="124"/>
      <c r="E36" s="103">
        <f>'UBPR p.1'!B12</f>
        <v>3.07</v>
      </c>
      <c r="F36" s="104">
        <f>'UBPR p.1'!C12</f>
        <v>2.66</v>
      </c>
      <c r="G36" s="96"/>
      <c r="H36" s="103">
        <f>'UBPR p.1'!E12</f>
        <v>3.25</v>
      </c>
      <c r="I36" s="104">
        <f>'UBPR p.1'!F12</f>
        <v>2.5499999999999998</v>
      </c>
      <c r="J36" s="121"/>
      <c r="K36" s="103">
        <f>'UBPR p.1'!H12</f>
        <v>2.97</v>
      </c>
      <c r="L36" s="104">
        <f>'UBPR p.1'!I12</f>
        <v>2.4900000000000002</v>
      </c>
    </row>
    <row r="37" spans="1:12" ht="15" thickBot="1" x14ac:dyDescent="0.35">
      <c r="A37" s="1"/>
      <c r="B37" s="21" t="s">
        <v>421</v>
      </c>
      <c r="C37" s="44" t="s">
        <v>452</v>
      </c>
      <c r="D37" s="125"/>
      <c r="E37" s="103">
        <f>'UBPR p.1'!B13</f>
        <v>0.19</v>
      </c>
      <c r="F37" s="104">
        <f>'UBPR p.1'!C13</f>
        <v>0.11</v>
      </c>
      <c r="G37" s="106"/>
      <c r="H37" s="103">
        <f>'UBPR p.1'!E13</f>
        <v>0.16</v>
      </c>
      <c r="I37" s="104">
        <f>'UBPR p.1'!F13</f>
        <v>0.12</v>
      </c>
      <c r="J37" s="122"/>
      <c r="K37" s="103">
        <f>'UBPR p.1'!H13</f>
        <v>0.17</v>
      </c>
      <c r="L37" s="104">
        <f>'UBPR p.1'!I13</f>
        <v>0.15</v>
      </c>
    </row>
    <row r="38" spans="1:12" x14ac:dyDescent="0.3">
      <c r="A38" s="1"/>
      <c r="B38" s="45" t="s">
        <v>422</v>
      </c>
      <c r="C38" s="14" t="s">
        <v>452</v>
      </c>
      <c r="D38" s="80"/>
      <c r="E38" s="103">
        <f>'UBPR p.1'!B25</f>
        <v>68.48</v>
      </c>
      <c r="F38" s="104">
        <f>'UBPR p.1'!C25</f>
        <v>77.349999999999994</v>
      </c>
      <c r="G38" s="106"/>
      <c r="H38" s="103">
        <f>'UBPR p.1'!E25</f>
        <v>77.010000000000005</v>
      </c>
      <c r="I38" s="104">
        <f>'UBPR p.1'!F25</f>
        <v>77.84</v>
      </c>
      <c r="J38" s="122"/>
      <c r="K38" s="103">
        <f>'UBPR p.1'!H25</f>
        <v>76.94</v>
      </c>
      <c r="L38" s="104">
        <f>'UBPR p.1'!I25</f>
        <v>77.760000000000005</v>
      </c>
    </row>
    <row r="39" spans="1:12" ht="15" thickBot="1" x14ac:dyDescent="0.35">
      <c r="A39" s="146"/>
      <c r="B39" s="46" t="s">
        <v>423</v>
      </c>
      <c r="C39" s="14" t="s">
        <v>454</v>
      </c>
      <c r="D39" s="80"/>
      <c r="E39" s="117">
        <f>'UBPR p.3'!B45</f>
        <v>0.25</v>
      </c>
      <c r="F39" s="118">
        <f>'UBPR p.3'!C45</f>
        <v>0.4</v>
      </c>
      <c r="G39" s="128"/>
      <c r="H39" s="117">
        <f>'UBPR p.3'!E45</f>
        <v>0.25</v>
      </c>
      <c r="I39" s="118">
        <f>'UBPR p.3'!F45</f>
        <v>0.39</v>
      </c>
      <c r="J39" s="123"/>
      <c r="K39" s="117">
        <f>'UBPR p.3'!H45</f>
        <v>0.28000000000000003</v>
      </c>
      <c r="L39" s="118">
        <f>'UBPR p.3'!I45</f>
        <v>0.42</v>
      </c>
    </row>
    <row r="40" spans="1:12" ht="15" thickBot="1" x14ac:dyDescent="0.35">
      <c r="A40" s="146"/>
      <c r="B40" s="30"/>
      <c r="C40" s="14"/>
      <c r="D40" s="80"/>
      <c r="E40" s="126"/>
      <c r="F40" s="127"/>
      <c r="G40" s="65"/>
      <c r="H40" s="126"/>
      <c r="I40" s="127"/>
      <c r="J40" s="65"/>
      <c r="K40" s="126"/>
      <c r="L40" s="127"/>
    </row>
    <row r="41" spans="1:12" ht="15" thickBot="1" x14ac:dyDescent="0.35">
      <c r="A41" s="146"/>
      <c r="B41" s="47" t="s">
        <v>424</v>
      </c>
      <c r="C41" s="48" t="s">
        <v>454</v>
      </c>
      <c r="D41" s="94"/>
      <c r="E41" s="68">
        <f>'UBPR p.3'!B13</f>
        <v>69.66</v>
      </c>
      <c r="F41" s="69">
        <f>'UBPR p.3'!C13</f>
        <v>62.53</v>
      </c>
      <c r="G41" s="119"/>
      <c r="H41" s="68">
        <f>'UBPR p.3'!E13</f>
        <v>64.42</v>
      </c>
      <c r="I41" s="69">
        <f>'UBPR p.3'!F13</f>
        <v>60.92</v>
      </c>
      <c r="J41" s="119"/>
      <c r="K41" s="68">
        <f>'UBPR p.3'!H13</f>
        <v>62.03</v>
      </c>
      <c r="L41" s="69">
        <f>'UBPR p.3'!I13</f>
        <v>59.71</v>
      </c>
    </row>
    <row r="42" spans="1:12" x14ac:dyDescent="0.3">
      <c r="A42" s="147"/>
      <c r="B42" s="49"/>
      <c r="C42" s="33"/>
      <c r="D42" s="83"/>
      <c r="E42" s="72"/>
      <c r="F42" s="73"/>
      <c r="G42" s="83"/>
      <c r="H42" s="72"/>
      <c r="I42" s="73"/>
      <c r="J42" s="83"/>
      <c r="K42" s="72"/>
      <c r="L42" s="139"/>
    </row>
    <row r="43" spans="1:12" x14ac:dyDescent="0.3">
      <c r="A43" s="148" t="s">
        <v>425</v>
      </c>
      <c r="B43" s="50"/>
      <c r="C43" s="13"/>
      <c r="D43" s="80"/>
      <c r="E43" s="78"/>
      <c r="F43" s="84"/>
      <c r="G43" s="80"/>
      <c r="H43" s="78"/>
      <c r="I43" s="84"/>
      <c r="J43" s="80"/>
      <c r="K43" s="78"/>
      <c r="L43" s="149"/>
    </row>
    <row r="44" spans="1:12" x14ac:dyDescent="0.3">
      <c r="A44" s="150" t="s">
        <v>426</v>
      </c>
      <c r="B44" s="51"/>
      <c r="C44" s="51"/>
      <c r="D44" s="85"/>
      <c r="E44" s="86"/>
      <c r="F44" s="87"/>
      <c r="G44" s="85"/>
      <c r="H44" s="86"/>
      <c r="I44" s="87"/>
      <c r="J44" s="85"/>
      <c r="K44" s="86"/>
      <c r="L44" s="151"/>
    </row>
    <row r="45" spans="1:12" ht="15" thickBot="1" x14ac:dyDescent="0.35">
      <c r="A45" s="284" t="s">
        <v>427</v>
      </c>
      <c r="B45" s="278"/>
      <c r="C45" s="279"/>
      <c r="D45" s="280"/>
      <c r="E45" s="281"/>
      <c r="F45" s="282"/>
      <c r="G45" s="280"/>
      <c r="H45" s="281"/>
      <c r="I45" s="282"/>
      <c r="J45" s="280"/>
      <c r="K45" s="281"/>
      <c r="L45" s="283"/>
    </row>
    <row r="46" spans="1:12" ht="15.6" thickTop="1" thickBot="1" x14ac:dyDescent="0.35">
      <c r="A46" s="152" t="s">
        <v>428</v>
      </c>
      <c r="B46" s="52"/>
      <c r="C46" s="53"/>
      <c r="D46" s="88"/>
      <c r="E46" s="129"/>
      <c r="F46" s="130"/>
      <c r="G46" s="88"/>
      <c r="H46" s="129"/>
      <c r="I46" s="130"/>
      <c r="J46" s="88"/>
      <c r="K46" s="129"/>
      <c r="L46" s="153"/>
    </row>
    <row r="47" spans="1:12" x14ac:dyDescent="0.3">
      <c r="A47" s="143"/>
      <c r="B47" s="54" t="s">
        <v>429</v>
      </c>
      <c r="C47" s="55" t="s">
        <v>457</v>
      </c>
      <c r="D47" s="124"/>
      <c r="E47" s="66">
        <f>'UBPR p.7'!B10</f>
        <v>0.12</v>
      </c>
      <c r="F47" s="67">
        <f>'UBPR p.7'!C10</f>
        <v>0.18</v>
      </c>
      <c r="G47" s="121"/>
      <c r="H47" s="66">
        <f>'UBPR p.7'!E10</f>
        <v>0.14000000000000001</v>
      </c>
      <c r="I47" s="67">
        <f>'UBPR p.7'!F10</f>
        <v>0.13</v>
      </c>
      <c r="J47" s="121"/>
      <c r="K47" s="66">
        <f>'UBPR p.7'!H10</f>
        <v>0.21</v>
      </c>
      <c r="L47" s="67">
        <f>'UBPR p.7'!I10</f>
        <v>0.17</v>
      </c>
    </row>
    <row r="48" spans="1:12" x14ac:dyDescent="0.3">
      <c r="A48" s="143"/>
      <c r="B48" s="54" t="s">
        <v>430</v>
      </c>
      <c r="C48" s="13" t="s">
        <v>458</v>
      </c>
      <c r="D48" s="163"/>
      <c r="E48" s="103">
        <f>'UBPR p.8 and p.8a'!B33</f>
        <v>0.86</v>
      </c>
      <c r="F48" s="104">
        <f>'UBPR p.8 and p.8a'!C33</f>
        <v>1.35</v>
      </c>
      <c r="G48" s="122"/>
      <c r="H48" s="103">
        <f>'UBPR p.8 and p.8a'!E33</f>
        <v>0.47</v>
      </c>
      <c r="I48" s="104">
        <f>'UBPR p.8 and p.8a'!F33</f>
        <v>1.05</v>
      </c>
      <c r="J48" s="122"/>
      <c r="K48" s="103">
        <f>'UBPR p.8 and p.8a'!H33</f>
        <v>0.46</v>
      </c>
      <c r="L48" s="104">
        <f>'UBPR p.8 and p.8a'!I33</f>
        <v>0.93</v>
      </c>
    </row>
    <row r="49" spans="1:12" x14ac:dyDescent="0.3">
      <c r="A49" s="143"/>
      <c r="B49" s="54" t="s">
        <v>431</v>
      </c>
      <c r="C49" s="13" t="s">
        <v>458</v>
      </c>
      <c r="D49" s="163"/>
      <c r="E49" s="103">
        <f>'UBPR p.8 and p.8a'!B31</f>
        <v>2.44</v>
      </c>
      <c r="F49" s="104">
        <f>'UBPR p.8 and p.8a'!C31</f>
        <v>5.87</v>
      </c>
      <c r="G49" s="122"/>
      <c r="H49" s="103">
        <f>'UBPR p.8 and p.8a'!E31</f>
        <v>1.48</v>
      </c>
      <c r="I49" s="104">
        <f>'UBPR p.8 and p.8a'!F31</f>
        <v>5</v>
      </c>
      <c r="J49" s="122"/>
      <c r="K49" s="103">
        <f>'UBPR p.8 and p.8a'!H31</f>
        <v>1.81</v>
      </c>
      <c r="L49" s="104">
        <f>'UBPR p.8 and p.8a'!I31</f>
        <v>4.7</v>
      </c>
    </row>
    <row r="50" spans="1:12" x14ac:dyDescent="0.3">
      <c r="A50" s="143"/>
      <c r="B50" s="54" t="s">
        <v>432</v>
      </c>
      <c r="C50" s="13" t="s">
        <v>457</v>
      </c>
      <c r="D50" s="163"/>
      <c r="E50" s="103">
        <f>'UBPR p.7'!B15</f>
        <v>0.74</v>
      </c>
      <c r="F50" s="104">
        <f>'UBPR p.7'!C15</f>
        <v>1.21</v>
      </c>
      <c r="G50" s="122"/>
      <c r="H50" s="103">
        <f>'UBPR p.7'!E15</f>
        <v>0.76</v>
      </c>
      <c r="I50" s="104">
        <f>'UBPR p.7'!F15</f>
        <v>1.0900000000000001</v>
      </c>
      <c r="J50" s="122"/>
      <c r="K50" s="103">
        <f>'UBPR p.7'!H15</f>
        <v>0.75</v>
      </c>
      <c r="L50" s="104">
        <f>'UBPR p.7'!I15</f>
        <v>1.02</v>
      </c>
    </row>
    <row r="51" spans="1:12" ht="15" thickBot="1" x14ac:dyDescent="0.35">
      <c r="A51" s="143"/>
      <c r="B51" s="54" t="s">
        <v>433</v>
      </c>
      <c r="C51" s="13" t="s">
        <v>457</v>
      </c>
      <c r="D51" s="165"/>
      <c r="E51" s="167">
        <f>'UBPR p.7'!B16</f>
        <v>6.08</v>
      </c>
      <c r="F51" s="131">
        <f>'UBPR p.7'!C16</f>
        <v>13.81</v>
      </c>
      <c r="G51" s="166"/>
      <c r="H51" s="167">
        <f>'UBPR p.7'!E16</f>
        <v>5.8</v>
      </c>
      <c r="I51" s="131">
        <f>'UBPR p.7'!F16</f>
        <v>12.73</v>
      </c>
      <c r="J51" s="166"/>
      <c r="K51" s="167">
        <f>'UBPR p.7'!H16</f>
        <v>3.54</v>
      </c>
      <c r="L51" s="131">
        <f>'UBPR p.7'!I16</f>
        <v>10.55</v>
      </c>
    </row>
    <row r="52" spans="1:12" x14ac:dyDescent="0.3">
      <c r="A52" s="147"/>
      <c r="B52" s="56"/>
      <c r="C52" s="14"/>
      <c r="D52" s="80"/>
      <c r="E52" s="82"/>
      <c r="F52" s="107"/>
      <c r="G52" s="65"/>
      <c r="H52" s="82"/>
      <c r="I52" s="107"/>
      <c r="J52" s="65"/>
      <c r="K52" s="82"/>
      <c r="L52" s="127"/>
    </row>
    <row r="53" spans="1:12" ht="15" thickBot="1" x14ac:dyDescent="0.35">
      <c r="A53" s="140" t="s">
        <v>434</v>
      </c>
      <c r="B53" s="52"/>
      <c r="C53" s="57"/>
      <c r="D53" s="90"/>
      <c r="E53" s="75"/>
      <c r="F53" s="76"/>
      <c r="G53" s="90"/>
      <c r="H53" s="75"/>
      <c r="I53" s="76"/>
      <c r="J53" s="90"/>
      <c r="K53" s="75"/>
      <c r="L53" s="141"/>
    </row>
    <row r="54" spans="1:12" ht="15" thickBot="1" x14ac:dyDescent="0.35">
      <c r="A54" s="143"/>
      <c r="B54" s="54" t="s">
        <v>435</v>
      </c>
      <c r="C54" s="44" t="s">
        <v>459</v>
      </c>
      <c r="D54" s="95"/>
      <c r="E54" s="66">
        <f>'UBPR p.10 and p.10a'!B24</f>
        <v>67.900000000000006</v>
      </c>
      <c r="F54" s="67">
        <f>'UBPR p.10 and p.10a'!C24</f>
        <v>69.83</v>
      </c>
      <c r="G54" s="119"/>
      <c r="H54" s="66">
        <f>'UBPR p.10 and p.10a'!E24</f>
        <v>69.98</v>
      </c>
      <c r="I54" s="67">
        <f>'UBPR p.10 and p.10a'!F24</f>
        <v>69.58</v>
      </c>
      <c r="J54" s="119"/>
      <c r="K54" s="66">
        <f>'UBPR p.10 and p.10a'!H24</f>
        <v>69.69</v>
      </c>
      <c r="L54" s="67">
        <f>'UBPR p.10 and p.10a'!I24</f>
        <v>70.28</v>
      </c>
    </row>
    <row r="55" spans="1:12" x14ac:dyDescent="0.3">
      <c r="A55" s="143"/>
      <c r="B55" s="54" t="s">
        <v>436</v>
      </c>
      <c r="C55" s="23">
        <v>10</v>
      </c>
      <c r="D55" s="80"/>
      <c r="E55" s="103">
        <f>'UBPR p.10 and p.10a'!B25</f>
        <v>8.23</v>
      </c>
      <c r="F55" s="104">
        <f>'UBPR p.10 and p.10a'!C25</f>
        <v>11.14</v>
      </c>
      <c r="G55" s="80"/>
      <c r="H55" s="103">
        <f>'UBPR p.10 and p.10a'!E25</f>
        <v>7.46</v>
      </c>
      <c r="I55" s="104">
        <f>'UBPR p.10 and p.10a'!F25</f>
        <v>11.53</v>
      </c>
      <c r="J55" s="80"/>
      <c r="K55" s="103">
        <f>'UBPR p.10 and p.10a'!H25</f>
        <v>7.23</v>
      </c>
      <c r="L55" s="104">
        <f>'UBPR p.10 and p.10a'!I25</f>
        <v>11.76</v>
      </c>
    </row>
    <row r="56" spans="1:12" ht="15" thickBot="1" x14ac:dyDescent="0.35">
      <c r="A56" s="143"/>
      <c r="B56" s="58" t="s">
        <v>437</v>
      </c>
      <c r="C56" s="14" t="s">
        <v>438</v>
      </c>
      <c r="D56" s="78"/>
      <c r="E56" s="103">
        <f>'UBPR p.10 and p.10a'!B41</f>
        <v>5.88</v>
      </c>
      <c r="F56" s="104">
        <f>'UBPR p.10 and p.10a'!C41</f>
        <v>5.47</v>
      </c>
      <c r="G56" s="78"/>
      <c r="H56" s="103">
        <f>'UBPR p.10 and p.10a'!E41</f>
        <v>2.16</v>
      </c>
      <c r="I56" s="104">
        <f>'UBPR p.10 and p.10a'!F41</f>
        <v>4.96</v>
      </c>
      <c r="J56" s="78"/>
      <c r="K56" s="103">
        <f>'UBPR p.10 and p.10a'!H41</f>
        <v>4.5199999999999996</v>
      </c>
      <c r="L56" s="104">
        <f>'UBPR p.10 and p.10a'!I41</f>
        <v>4.83</v>
      </c>
    </row>
    <row r="57" spans="1:12" ht="15" thickBot="1" x14ac:dyDescent="0.35">
      <c r="A57" s="143"/>
      <c r="B57" s="59" t="s">
        <v>439</v>
      </c>
      <c r="C57" s="13" t="s">
        <v>459</v>
      </c>
      <c r="D57" s="94"/>
      <c r="E57" s="117">
        <f>'UBPR p.10 and p.10a'!B29</f>
        <v>91.13</v>
      </c>
      <c r="F57" s="118">
        <f>'UBPR p.10 and p.10a'!C29</f>
        <v>82.71</v>
      </c>
      <c r="G57" s="119"/>
      <c r="H57" s="117">
        <f>'UBPR p.10 and p.10a'!E29</f>
        <v>95.91</v>
      </c>
      <c r="I57" s="118">
        <f>'UBPR p.10 and p.10a'!F29</f>
        <v>84.6</v>
      </c>
      <c r="J57" s="119"/>
      <c r="K57" s="117">
        <f>'UBPR p.10 and p.10a'!H29</f>
        <v>92.89</v>
      </c>
      <c r="L57" s="118">
        <f>'UBPR p.10 and p.10a'!I29</f>
        <v>85.78</v>
      </c>
    </row>
    <row r="58" spans="1:12" x14ac:dyDescent="0.3">
      <c r="A58" s="147"/>
      <c r="B58" s="56"/>
      <c r="C58" s="14"/>
      <c r="D58" s="80"/>
      <c r="E58" s="82"/>
      <c r="F58" s="107"/>
      <c r="G58" s="65"/>
      <c r="H58" s="82"/>
      <c r="I58" s="107"/>
      <c r="J58" s="65"/>
      <c r="K58" s="82"/>
      <c r="L58" s="127"/>
    </row>
    <row r="59" spans="1:12" ht="15" thickBot="1" x14ac:dyDescent="0.35">
      <c r="A59" s="140" t="s">
        <v>440</v>
      </c>
      <c r="B59" s="52"/>
      <c r="C59" s="57"/>
      <c r="D59" s="90"/>
      <c r="E59" s="75"/>
      <c r="F59" s="76"/>
      <c r="G59" s="90"/>
      <c r="H59" s="75"/>
      <c r="I59" s="76"/>
      <c r="J59" s="90"/>
      <c r="K59" s="75"/>
      <c r="L59" s="141"/>
    </row>
    <row r="60" spans="1:12" ht="15" thickBot="1" x14ac:dyDescent="0.35">
      <c r="A60" s="143"/>
      <c r="B60" s="60" t="s">
        <v>441</v>
      </c>
      <c r="C60" s="13" t="s">
        <v>454</v>
      </c>
      <c r="D60" s="168"/>
      <c r="E60" s="77">
        <f t="shared" ref="E60:L60" si="0">E41</f>
        <v>69.66</v>
      </c>
      <c r="F60" s="77">
        <f t="shared" si="0"/>
        <v>62.53</v>
      </c>
      <c r="G60" s="169"/>
      <c r="H60" s="77">
        <f t="shared" si="0"/>
        <v>64.42</v>
      </c>
      <c r="I60" s="77">
        <f t="shared" si="0"/>
        <v>60.92</v>
      </c>
      <c r="J60" s="169"/>
      <c r="K60" s="77">
        <f t="shared" si="0"/>
        <v>62.03</v>
      </c>
      <c r="L60" s="69">
        <f t="shared" si="0"/>
        <v>59.71</v>
      </c>
    </row>
    <row r="61" spans="1:12" ht="15" thickBot="1" x14ac:dyDescent="0.35">
      <c r="A61" s="143"/>
      <c r="B61" s="60" t="s">
        <v>442</v>
      </c>
      <c r="C61" s="13" t="s">
        <v>452</v>
      </c>
      <c r="D61" s="91"/>
      <c r="E61" s="132"/>
      <c r="F61" s="133"/>
      <c r="G61" s="164"/>
      <c r="H61" s="132"/>
      <c r="I61" s="133"/>
      <c r="J61" s="164"/>
      <c r="K61" s="132"/>
      <c r="L61" s="133"/>
    </row>
    <row r="62" spans="1:12" ht="15" thickBot="1" x14ac:dyDescent="0.35">
      <c r="A62" s="143"/>
      <c r="B62" s="60" t="s">
        <v>443</v>
      </c>
      <c r="C62" s="13" t="s">
        <v>452</v>
      </c>
      <c r="D62" s="170"/>
      <c r="E62" s="134"/>
      <c r="F62" s="135"/>
      <c r="G62" s="171"/>
      <c r="H62" s="134"/>
      <c r="I62" s="135"/>
      <c r="J62" s="171"/>
      <c r="K62" s="134"/>
      <c r="L62" s="135"/>
    </row>
    <row r="63" spans="1:12" x14ac:dyDescent="0.3">
      <c r="A63" s="143"/>
      <c r="B63" s="54" t="s">
        <v>444</v>
      </c>
      <c r="C63" s="14">
        <v>3</v>
      </c>
      <c r="D63" s="92"/>
      <c r="E63" s="160">
        <f>'UBPR p.3'!B15</f>
        <v>5.0199999999999996</v>
      </c>
      <c r="F63" s="161">
        <f>'UBPR p.3'!C15</f>
        <v>8.82</v>
      </c>
      <c r="G63" s="92"/>
      <c r="H63" s="160">
        <f>'UBPR p.3'!E15</f>
        <v>5.28</v>
      </c>
      <c r="I63" s="161">
        <f>'UBPR p.3'!F15</f>
        <v>9.18</v>
      </c>
      <c r="J63" s="92"/>
      <c r="K63" s="160">
        <f>'UBPR p.3'!H15</f>
        <v>5.83</v>
      </c>
      <c r="L63" s="161">
        <f>'UBPR p.3'!I15</f>
        <v>9.02</v>
      </c>
    </row>
    <row r="64" spans="1:12" ht="15" thickBot="1" x14ac:dyDescent="0.35">
      <c r="A64" s="143"/>
      <c r="B64" s="54" t="s">
        <v>445</v>
      </c>
      <c r="C64" s="14" t="s">
        <v>446</v>
      </c>
      <c r="D64" s="93"/>
      <c r="E64" s="162">
        <f>'UBPR p.1'!B42*'UBPR p.3'!B15</f>
        <v>344.0206</v>
      </c>
      <c r="F64" s="154">
        <f>'UBPR p.1'!C42*'UBPR p.3'!C15</f>
        <v>573.47640000000001</v>
      </c>
      <c r="G64" s="93"/>
      <c r="H64" s="162">
        <f>'UBPR p.1'!E42*'UBPR p.3'!E15</f>
        <v>385.75680000000006</v>
      </c>
      <c r="I64" s="154">
        <f>'UBPR p.1'!F42*'UBPR p.3'!F15</f>
        <v>612.58140000000003</v>
      </c>
      <c r="J64" s="93"/>
      <c r="K64" s="162">
        <f>'UBPR p.1'!H42*'UBPR p.3'!H15</f>
        <v>417.54460000000006</v>
      </c>
      <c r="L64" s="154">
        <f>'UBPR p.1'!I42*'UBPR p.3'!I15</f>
        <v>612.72860000000003</v>
      </c>
    </row>
    <row r="65" spans="1:12" ht="15" thickBot="1" x14ac:dyDescent="0.35">
      <c r="A65" s="143"/>
      <c r="B65" s="54" t="s">
        <v>447</v>
      </c>
      <c r="C65" s="14" t="s">
        <v>417</v>
      </c>
      <c r="D65" s="93"/>
      <c r="E65" s="172"/>
      <c r="F65" s="173"/>
      <c r="G65" s="93"/>
      <c r="H65" s="172"/>
      <c r="I65" s="173"/>
      <c r="J65" s="93"/>
      <c r="K65" s="172"/>
      <c r="L65" s="173"/>
    </row>
    <row r="66" spans="1:12" x14ac:dyDescent="0.3">
      <c r="A66" s="147"/>
      <c r="B66" s="56"/>
      <c r="C66" s="14"/>
      <c r="D66" s="80"/>
      <c r="E66" s="82"/>
      <c r="F66" s="107"/>
      <c r="G66" s="65"/>
      <c r="H66" s="82"/>
      <c r="I66" s="107"/>
      <c r="J66" s="65"/>
      <c r="K66" s="82"/>
      <c r="L66" s="127"/>
    </row>
    <row r="67" spans="1:12" ht="15" thickBot="1" x14ac:dyDescent="0.35">
      <c r="A67" s="140" t="s">
        <v>448</v>
      </c>
      <c r="B67" s="52"/>
      <c r="C67" s="57"/>
      <c r="D67" s="89"/>
      <c r="E67" s="75"/>
      <c r="F67" s="76"/>
      <c r="G67" s="89"/>
      <c r="H67" s="75"/>
      <c r="I67" s="76"/>
      <c r="J67" s="89"/>
      <c r="K67" s="75"/>
      <c r="L67" s="141"/>
    </row>
    <row r="68" spans="1:12" x14ac:dyDescent="0.3">
      <c r="A68" s="143"/>
      <c r="B68" s="60" t="s">
        <v>449</v>
      </c>
      <c r="C68" s="14">
        <v>11</v>
      </c>
      <c r="D68" s="80"/>
      <c r="E68" s="66">
        <f>'UBPR p.11'!B18</f>
        <v>17.93</v>
      </c>
      <c r="F68" s="67">
        <f>'UBPR p.11'!C18</f>
        <v>11.68</v>
      </c>
      <c r="G68" s="80"/>
      <c r="H68" s="66">
        <f>'UBPR p.11'!E18</f>
        <v>17.68</v>
      </c>
      <c r="I68" s="67">
        <f>'UBPR p.11'!F18</f>
        <v>11.49</v>
      </c>
      <c r="J68" s="65"/>
      <c r="K68" s="66">
        <f>'UBPR p.11'!H18</f>
        <v>16.96</v>
      </c>
      <c r="L68" s="67">
        <f>'UBPR p.11'!I18</f>
        <v>11.46</v>
      </c>
    </row>
    <row r="69" spans="1:12" x14ac:dyDescent="0.3">
      <c r="A69" s="143"/>
      <c r="B69" s="61" t="s">
        <v>450</v>
      </c>
      <c r="C69" s="14">
        <v>11</v>
      </c>
      <c r="D69" s="80"/>
      <c r="E69" s="103">
        <f>'UBPR p.11'!B20</f>
        <v>119.49</v>
      </c>
      <c r="F69" s="104">
        <f>'UBPR p.11'!C20</f>
        <v>12.26</v>
      </c>
      <c r="G69" s="80"/>
      <c r="H69" s="103">
        <f>'UBPR p.11'!E20</f>
        <v>1.93</v>
      </c>
      <c r="I69" s="104">
        <f>'UBPR p.11'!F20</f>
        <v>10.29</v>
      </c>
      <c r="J69" s="65"/>
      <c r="K69" s="103">
        <f>'UBPR p.11'!H20</f>
        <v>1.74</v>
      </c>
      <c r="L69" s="104">
        <f>'UBPR p.11'!I20</f>
        <v>10.78</v>
      </c>
    </row>
    <row r="70" spans="1:12" ht="15" thickBot="1" x14ac:dyDescent="0.35">
      <c r="A70" s="155"/>
      <c r="B70" s="156" t="s">
        <v>451</v>
      </c>
      <c r="C70" s="157">
        <v>11</v>
      </c>
      <c r="D70" s="158"/>
      <c r="E70" s="117">
        <f>'UBPR p.11'!B34</f>
        <v>13.9</v>
      </c>
      <c r="F70" s="118">
        <f>'UBPR p.11'!C34</f>
        <v>14.39</v>
      </c>
      <c r="G70" s="158"/>
      <c r="H70" s="117">
        <f>'UBPR p.11'!E34</f>
        <v>13.32</v>
      </c>
      <c r="I70" s="118">
        <f>'UBPR p.11'!F34</f>
        <v>13.64</v>
      </c>
      <c r="J70" s="159"/>
      <c r="K70" s="117">
        <f>'UBPR p.11'!H34</f>
        <v>13.79</v>
      </c>
      <c r="L70" s="118">
        <f>'UBPR p.11'!I34</f>
        <v>13.68</v>
      </c>
    </row>
    <row r="71" spans="1:12" x14ac:dyDescent="0.3">
      <c r="A71" s="2"/>
      <c r="B71" s="2"/>
    </row>
  </sheetData>
  <mergeCells count="2">
    <mergeCell ref="D3:F3"/>
    <mergeCell ref="D2:L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34" workbookViewId="0">
      <selection activeCell="A34" sqref="A1:XFD1048576"/>
    </sheetView>
  </sheetViews>
  <sheetFormatPr defaultColWidth="9.109375" defaultRowHeight="14.4" x14ac:dyDescent="0.3"/>
  <cols>
    <col min="1" max="1" width="32.109375" style="207" bestFit="1" customWidth="1"/>
    <col min="2" max="2" width="9.109375" style="207"/>
    <col min="3" max="3" width="11.44140625" style="207" customWidth="1"/>
    <col min="4" max="5" width="9.109375" style="207"/>
    <col min="6" max="6" width="11.44140625" style="207" customWidth="1"/>
    <col min="7" max="8" width="9.109375" style="207"/>
    <col min="9" max="9" width="11.44140625" style="207" customWidth="1"/>
    <col min="10" max="16384" width="9.109375" style="207"/>
  </cols>
  <sheetData>
    <row r="1" spans="1:10" x14ac:dyDescent="0.3">
      <c r="A1" s="207" t="s">
        <v>0</v>
      </c>
      <c r="B1" s="207" t="s">
        <v>1</v>
      </c>
      <c r="C1" s="207" t="s">
        <v>48</v>
      </c>
    </row>
    <row r="2" spans="1:10" x14ac:dyDescent="0.3">
      <c r="A2" s="207" t="s">
        <v>2</v>
      </c>
      <c r="B2" s="207" t="s">
        <v>49</v>
      </c>
    </row>
    <row r="3" spans="1:10" ht="15" thickBot="1" x14ac:dyDescent="0.35">
      <c r="A3" s="207" t="s">
        <v>4</v>
      </c>
      <c r="B3" s="207" t="s">
        <v>3</v>
      </c>
      <c r="D3" s="208"/>
    </row>
    <row r="4" spans="1:10" ht="15" thickBot="1" x14ac:dyDescent="0.35">
      <c r="B4" s="288" t="s">
        <v>161</v>
      </c>
      <c r="C4" s="289"/>
      <c r="D4" s="289"/>
      <c r="E4" s="289"/>
      <c r="F4" s="289"/>
      <c r="G4" s="289"/>
      <c r="H4" s="289"/>
      <c r="I4" s="289"/>
      <c r="J4" s="290"/>
    </row>
    <row r="5" spans="1:10" ht="15" thickBot="1" x14ac:dyDescent="0.35">
      <c r="B5" s="285">
        <v>42004</v>
      </c>
      <c r="C5" s="286"/>
      <c r="D5" s="287"/>
      <c r="E5" s="286">
        <v>42369</v>
      </c>
      <c r="F5" s="286"/>
      <c r="G5" s="286"/>
      <c r="H5" s="285">
        <v>42735</v>
      </c>
      <c r="I5" s="286"/>
      <c r="J5" s="287"/>
    </row>
    <row r="6" spans="1:10" ht="15" thickBot="1" x14ac:dyDescent="0.35">
      <c r="A6" s="198" t="s">
        <v>109</v>
      </c>
      <c r="B6" s="209" t="s">
        <v>110</v>
      </c>
      <c r="C6" s="210" t="s">
        <v>111</v>
      </c>
      <c r="D6" s="211" t="s">
        <v>112</v>
      </c>
      <c r="E6" s="210" t="s">
        <v>110</v>
      </c>
      <c r="F6" s="210" t="s">
        <v>111</v>
      </c>
      <c r="G6" s="210" t="s">
        <v>112</v>
      </c>
      <c r="H6" s="209" t="s">
        <v>110</v>
      </c>
      <c r="I6" s="210" t="s">
        <v>111</v>
      </c>
      <c r="J6" s="211" t="s">
        <v>112</v>
      </c>
    </row>
    <row r="7" spans="1:10" x14ac:dyDescent="0.3">
      <c r="A7" s="212" t="s">
        <v>113</v>
      </c>
      <c r="B7" s="213"/>
      <c r="C7" s="214"/>
      <c r="D7" s="215"/>
      <c r="E7" s="214"/>
      <c r="F7" s="214"/>
      <c r="G7" s="214"/>
      <c r="H7" s="213"/>
      <c r="I7" s="214"/>
      <c r="J7" s="215"/>
    </row>
    <row r="8" spans="1:10" x14ac:dyDescent="0.3">
      <c r="A8" s="212" t="s">
        <v>114</v>
      </c>
      <c r="B8" s="216">
        <v>3.84</v>
      </c>
      <c r="C8" s="217">
        <v>3.52</v>
      </c>
      <c r="D8" s="218">
        <v>69</v>
      </c>
      <c r="E8" s="217">
        <v>4.0999999999999996</v>
      </c>
      <c r="F8" s="217">
        <v>3.44</v>
      </c>
      <c r="G8" s="217">
        <v>86</v>
      </c>
      <c r="H8" s="216">
        <v>3.84</v>
      </c>
      <c r="I8" s="217">
        <v>3.45</v>
      </c>
      <c r="J8" s="218">
        <v>74</v>
      </c>
    </row>
    <row r="9" spans="1:10" x14ac:dyDescent="0.3">
      <c r="A9" s="212" t="s">
        <v>115</v>
      </c>
      <c r="B9" s="216">
        <v>0.17</v>
      </c>
      <c r="C9" s="217">
        <v>0.3</v>
      </c>
      <c r="D9" s="218">
        <v>28</v>
      </c>
      <c r="E9" s="217">
        <v>0.2</v>
      </c>
      <c r="F9" s="217">
        <v>0.3</v>
      </c>
      <c r="G9" s="217">
        <v>30</v>
      </c>
      <c r="H9" s="216">
        <v>0.21</v>
      </c>
      <c r="I9" s="217">
        <v>0.31</v>
      </c>
      <c r="J9" s="218">
        <v>28</v>
      </c>
    </row>
    <row r="10" spans="1:10" x14ac:dyDescent="0.3">
      <c r="A10" s="212" t="s">
        <v>116</v>
      </c>
      <c r="B10" s="216">
        <v>3.66</v>
      </c>
      <c r="C10" s="217">
        <v>3.19</v>
      </c>
      <c r="D10" s="218">
        <v>78</v>
      </c>
      <c r="E10" s="217">
        <v>3.91</v>
      </c>
      <c r="F10" s="217">
        <v>3.12</v>
      </c>
      <c r="G10" s="217">
        <v>88</v>
      </c>
      <c r="H10" s="216">
        <v>3.63</v>
      </c>
      <c r="I10" s="217">
        <v>3.13</v>
      </c>
      <c r="J10" s="218">
        <v>82</v>
      </c>
    </row>
    <row r="11" spans="1:10" x14ac:dyDescent="0.3">
      <c r="A11" s="212" t="s">
        <v>117</v>
      </c>
      <c r="B11" s="216">
        <v>0.75</v>
      </c>
      <c r="C11" s="217">
        <v>1.01</v>
      </c>
      <c r="D11" s="218">
        <v>36</v>
      </c>
      <c r="E11" s="217">
        <v>1.1399999999999999</v>
      </c>
      <c r="F11" s="217">
        <v>1.02</v>
      </c>
      <c r="G11" s="217">
        <v>65</v>
      </c>
      <c r="H11" s="216">
        <v>1.17</v>
      </c>
      <c r="I11" s="217">
        <v>1.01</v>
      </c>
      <c r="J11" s="218">
        <v>67</v>
      </c>
    </row>
    <row r="12" spans="1:10" x14ac:dyDescent="0.3">
      <c r="A12" s="212" t="s">
        <v>118</v>
      </c>
      <c r="B12" s="216">
        <v>3.07</v>
      </c>
      <c r="C12" s="217">
        <v>2.66</v>
      </c>
      <c r="D12" s="218">
        <v>75</v>
      </c>
      <c r="E12" s="217">
        <v>3.25</v>
      </c>
      <c r="F12" s="217">
        <v>2.5499999999999998</v>
      </c>
      <c r="G12" s="217">
        <v>84</v>
      </c>
      <c r="H12" s="216">
        <v>2.97</v>
      </c>
      <c r="I12" s="217">
        <v>2.4900000000000002</v>
      </c>
      <c r="J12" s="218">
        <v>77</v>
      </c>
    </row>
    <row r="13" spans="1:10" x14ac:dyDescent="0.3">
      <c r="A13" s="212" t="s">
        <v>119</v>
      </c>
      <c r="B13" s="216">
        <v>0.19</v>
      </c>
      <c r="C13" s="217">
        <v>0.11</v>
      </c>
      <c r="D13" s="218">
        <v>74</v>
      </c>
      <c r="E13" s="217">
        <v>0.16</v>
      </c>
      <c r="F13" s="217">
        <v>0.12</v>
      </c>
      <c r="G13" s="217">
        <v>66</v>
      </c>
      <c r="H13" s="216">
        <v>0.17</v>
      </c>
      <c r="I13" s="217">
        <v>0.15</v>
      </c>
      <c r="J13" s="218">
        <v>61</v>
      </c>
    </row>
    <row r="14" spans="1:10" x14ac:dyDescent="0.3">
      <c r="A14" s="212" t="s">
        <v>120</v>
      </c>
      <c r="B14" s="216">
        <v>1.1499999999999999</v>
      </c>
      <c r="C14" s="217">
        <v>1.46</v>
      </c>
      <c r="D14" s="218">
        <v>27</v>
      </c>
      <c r="E14" s="217">
        <v>1.64</v>
      </c>
      <c r="F14" s="217">
        <v>1.48</v>
      </c>
      <c r="G14" s="217">
        <v>59</v>
      </c>
      <c r="H14" s="216">
        <v>1.65</v>
      </c>
      <c r="I14" s="217">
        <v>1.49</v>
      </c>
      <c r="J14" s="218">
        <v>59</v>
      </c>
    </row>
    <row r="15" spans="1:10" x14ac:dyDescent="0.3">
      <c r="A15" s="212" t="s">
        <v>121</v>
      </c>
      <c r="B15" s="216">
        <v>0.01</v>
      </c>
      <c r="C15" s="217">
        <v>0.01</v>
      </c>
      <c r="D15" s="218">
        <v>68</v>
      </c>
      <c r="E15" s="217">
        <v>0.01</v>
      </c>
      <c r="F15" s="217">
        <v>0.01</v>
      </c>
      <c r="G15" s="217">
        <v>65</v>
      </c>
      <c r="H15" s="216">
        <v>0</v>
      </c>
      <c r="I15" s="217">
        <v>0.02</v>
      </c>
      <c r="J15" s="218">
        <v>48</v>
      </c>
    </row>
    <row r="16" spans="1:10" x14ac:dyDescent="0.3">
      <c r="A16" s="212" t="s">
        <v>122</v>
      </c>
      <c r="B16" s="216">
        <v>1.17</v>
      </c>
      <c r="C16" s="217">
        <v>1.47</v>
      </c>
      <c r="D16" s="218">
        <v>28</v>
      </c>
      <c r="E16" s="217">
        <v>1.65</v>
      </c>
      <c r="F16" s="217">
        <v>1.49</v>
      </c>
      <c r="G16" s="217">
        <v>59</v>
      </c>
      <c r="H16" s="216">
        <v>1.65</v>
      </c>
      <c r="I16" s="217">
        <v>1.52</v>
      </c>
      <c r="J16" s="218">
        <v>58</v>
      </c>
    </row>
    <row r="17" spans="1:10" x14ac:dyDescent="0.3">
      <c r="A17" s="212" t="s">
        <v>123</v>
      </c>
      <c r="B17" s="216">
        <v>0.73</v>
      </c>
      <c r="C17" s="217">
        <v>0.98</v>
      </c>
      <c r="D17" s="218">
        <v>22</v>
      </c>
      <c r="E17" s="217">
        <v>1.03</v>
      </c>
      <c r="F17" s="217">
        <v>0.99</v>
      </c>
      <c r="G17" s="217">
        <v>52</v>
      </c>
      <c r="H17" s="216">
        <v>1.02</v>
      </c>
      <c r="I17" s="217">
        <v>1.02</v>
      </c>
      <c r="J17" s="218">
        <v>47</v>
      </c>
    </row>
    <row r="18" spans="1:10" x14ac:dyDescent="0.3">
      <c r="A18" s="212" t="s">
        <v>124</v>
      </c>
      <c r="B18" s="216">
        <v>0.82</v>
      </c>
      <c r="C18" s="217">
        <v>0.98</v>
      </c>
      <c r="D18" s="218">
        <v>32</v>
      </c>
      <c r="E18" s="217">
        <v>1.0900000000000001</v>
      </c>
      <c r="F18" s="217">
        <v>1.04</v>
      </c>
      <c r="G18" s="217">
        <v>54</v>
      </c>
      <c r="H18" s="216">
        <v>1.04</v>
      </c>
      <c r="I18" s="217">
        <v>1.06</v>
      </c>
      <c r="J18" s="218">
        <v>45</v>
      </c>
    </row>
    <row r="19" spans="1:10" x14ac:dyDescent="0.3">
      <c r="A19" s="212" t="s">
        <v>125</v>
      </c>
      <c r="B19" s="216">
        <v>0</v>
      </c>
      <c r="C19" s="217">
        <v>0</v>
      </c>
      <c r="D19" s="218">
        <v>85</v>
      </c>
      <c r="E19" s="217">
        <v>0</v>
      </c>
      <c r="F19" s="217">
        <v>0</v>
      </c>
      <c r="G19" s="217">
        <v>84</v>
      </c>
      <c r="H19" s="216">
        <v>0</v>
      </c>
      <c r="I19" s="217">
        <v>0</v>
      </c>
      <c r="J19" s="218">
        <v>85</v>
      </c>
    </row>
    <row r="20" spans="1:10" x14ac:dyDescent="0.3">
      <c r="A20" s="212" t="s">
        <v>126</v>
      </c>
      <c r="B20" s="216">
        <v>0.73</v>
      </c>
      <c r="C20" s="217">
        <v>0.97</v>
      </c>
      <c r="D20" s="218">
        <v>23</v>
      </c>
      <c r="E20" s="217">
        <v>1.03</v>
      </c>
      <c r="F20" s="217">
        <v>0.97</v>
      </c>
      <c r="G20" s="217">
        <v>55</v>
      </c>
      <c r="H20" s="216">
        <v>1.02</v>
      </c>
      <c r="I20" s="217">
        <v>0.99</v>
      </c>
      <c r="J20" s="218">
        <v>51</v>
      </c>
    </row>
    <row r="21" spans="1:10" x14ac:dyDescent="0.3">
      <c r="A21" s="212" t="s">
        <v>127</v>
      </c>
      <c r="B21" s="216">
        <v>0.73</v>
      </c>
      <c r="C21" s="217">
        <v>0.98</v>
      </c>
      <c r="D21" s="218">
        <v>22</v>
      </c>
      <c r="E21" s="217">
        <v>1.03</v>
      </c>
      <c r="F21" s="217">
        <v>0.99</v>
      </c>
      <c r="G21" s="217">
        <v>53</v>
      </c>
      <c r="H21" s="216">
        <v>1.02</v>
      </c>
      <c r="I21" s="217">
        <v>1.02</v>
      </c>
      <c r="J21" s="218">
        <v>48</v>
      </c>
    </row>
    <row r="22" spans="1:10" x14ac:dyDescent="0.3">
      <c r="A22" s="212"/>
      <c r="B22" s="216"/>
      <c r="C22" s="217"/>
      <c r="D22" s="218"/>
      <c r="E22" s="217"/>
      <c r="F22" s="217"/>
      <c r="G22" s="217"/>
      <c r="H22" s="216"/>
      <c r="I22" s="217"/>
      <c r="J22" s="218"/>
    </row>
    <row r="23" spans="1:10" x14ac:dyDescent="0.3">
      <c r="A23" s="199" t="s">
        <v>128</v>
      </c>
      <c r="B23" s="216"/>
      <c r="C23" s="217"/>
      <c r="D23" s="218"/>
      <c r="E23" s="217"/>
      <c r="F23" s="217"/>
      <c r="G23" s="217"/>
      <c r="H23" s="216"/>
      <c r="I23" s="217"/>
      <c r="J23" s="218"/>
    </row>
    <row r="24" spans="1:10" x14ac:dyDescent="0.3">
      <c r="A24" s="212" t="s">
        <v>129</v>
      </c>
      <c r="B24" s="216">
        <v>87.06</v>
      </c>
      <c r="C24" s="217">
        <v>92.36</v>
      </c>
      <c r="D24" s="218">
        <v>6</v>
      </c>
      <c r="E24" s="217">
        <v>86.94</v>
      </c>
      <c r="F24" s="217">
        <v>92.81</v>
      </c>
      <c r="G24" s="217">
        <v>2</v>
      </c>
      <c r="H24" s="216">
        <v>87.1</v>
      </c>
      <c r="I24" s="217">
        <v>92.97</v>
      </c>
      <c r="J24" s="218">
        <v>4</v>
      </c>
    </row>
    <row r="25" spans="1:10" x14ac:dyDescent="0.3">
      <c r="A25" s="212" t="s">
        <v>130</v>
      </c>
      <c r="B25" s="216">
        <v>68.48</v>
      </c>
      <c r="C25" s="217">
        <v>77.349999999999994</v>
      </c>
      <c r="D25" s="218">
        <v>21</v>
      </c>
      <c r="E25" s="217">
        <v>77.010000000000005</v>
      </c>
      <c r="F25" s="217">
        <v>77.84</v>
      </c>
      <c r="G25" s="217">
        <v>36</v>
      </c>
      <c r="H25" s="216">
        <v>76.94</v>
      </c>
      <c r="I25" s="217">
        <v>77.760000000000005</v>
      </c>
      <c r="J25" s="218">
        <v>37</v>
      </c>
    </row>
    <row r="26" spans="1:10" x14ac:dyDescent="0.3">
      <c r="A26" s="212" t="s">
        <v>131</v>
      </c>
      <c r="B26" s="216">
        <v>4.41</v>
      </c>
      <c r="C26" s="217">
        <v>3.83</v>
      </c>
      <c r="D26" s="218">
        <v>79</v>
      </c>
      <c r="E26" s="217">
        <v>4.72</v>
      </c>
      <c r="F26" s="217">
        <v>3.71</v>
      </c>
      <c r="G26" s="217">
        <v>90</v>
      </c>
      <c r="H26" s="216">
        <v>4.41</v>
      </c>
      <c r="I26" s="217">
        <v>3.72</v>
      </c>
      <c r="J26" s="218">
        <v>84</v>
      </c>
    </row>
    <row r="27" spans="1:10" x14ac:dyDescent="0.3">
      <c r="A27" s="212" t="s">
        <v>132</v>
      </c>
      <c r="B27" s="216">
        <v>0.2</v>
      </c>
      <c r="C27" s="217">
        <v>0.33</v>
      </c>
      <c r="D27" s="218">
        <v>29</v>
      </c>
      <c r="E27" s="217">
        <v>0.23</v>
      </c>
      <c r="F27" s="217">
        <v>0.32</v>
      </c>
      <c r="G27" s="217">
        <v>32</v>
      </c>
      <c r="H27" s="216">
        <v>0.24</v>
      </c>
      <c r="I27" s="217">
        <v>0.34</v>
      </c>
      <c r="J27" s="218">
        <v>32</v>
      </c>
    </row>
    <row r="28" spans="1:10" x14ac:dyDescent="0.3">
      <c r="A28" s="212" t="s">
        <v>133</v>
      </c>
      <c r="B28" s="216">
        <v>4.21</v>
      </c>
      <c r="C28" s="217">
        <v>3.47</v>
      </c>
      <c r="D28" s="218">
        <v>84</v>
      </c>
      <c r="E28" s="217">
        <v>4.49</v>
      </c>
      <c r="F28" s="217">
        <v>3.37</v>
      </c>
      <c r="G28" s="217">
        <v>92</v>
      </c>
      <c r="H28" s="216">
        <v>4.16</v>
      </c>
      <c r="I28" s="217">
        <v>3.37</v>
      </c>
      <c r="J28" s="218">
        <v>88</v>
      </c>
    </row>
    <row r="29" spans="1:10" x14ac:dyDescent="0.3">
      <c r="A29" s="212"/>
      <c r="B29" s="216"/>
      <c r="C29" s="217"/>
      <c r="D29" s="218"/>
      <c r="E29" s="217"/>
      <c r="F29" s="217"/>
      <c r="G29" s="217"/>
      <c r="H29" s="216"/>
      <c r="I29" s="217"/>
      <c r="J29" s="218"/>
    </row>
    <row r="30" spans="1:10" x14ac:dyDescent="0.3">
      <c r="A30" s="199" t="s">
        <v>134</v>
      </c>
      <c r="B30" s="216"/>
      <c r="C30" s="217"/>
      <c r="D30" s="218"/>
      <c r="E30" s="217"/>
      <c r="F30" s="217"/>
      <c r="G30" s="217"/>
      <c r="H30" s="216"/>
      <c r="I30" s="217"/>
      <c r="J30" s="218"/>
    </row>
    <row r="31" spans="1:10" x14ac:dyDescent="0.3">
      <c r="A31" s="212" t="s">
        <v>135</v>
      </c>
      <c r="B31" s="216">
        <v>0.12</v>
      </c>
      <c r="C31" s="217">
        <v>0.18</v>
      </c>
      <c r="D31" s="218">
        <v>47</v>
      </c>
      <c r="E31" s="217">
        <v>0.14000000000000001</v>
      </c>
      <c r="F31" s="217">
        <v>0.13</v>
      </c>
      <c r="G31" s="217">
        <v>57</v>
      </c>
      <c r="H31" s="216">
        <v>0.21</v>
      </c>
      <c r="I31" s="217">
        <v>0.17</v>
      </c>
      <c r="J31" s="218">
        <v>67</v>
      </c>
    </row>
    <row r="32" spans="1:10" x14ac:dyDescent="0.3">
      <c r="A32" s="212" t="s">
        <v>136</v>
      </c>
      <c r="B32" s="216">
        <v>14.81</v>
      </c>
      <c r="C32" s="217">
        <v>30.02</v>
      </c>
      <c r="D32" s="218">
        <v>50</v>
      </c>
      <c r="E32" s="217">
        <v>17.89</v>
      </c>
      <c r="F32" s="217">
        <v>33.31</v>
      </c>
      <c r="G32" s="217">
        <v>50</v>
      </c>
      <c r="H32" s="216">
        <v>11.32</v>
      </c>
      <c r="I32" s="217">
        <v>27.97</v>
      </c>
      <c r="J32" s="218">
        <v>40</v>
      </c>
    </row>
    <row r="33" spans="1:10" x14ac:dyDescent="0.3">
      <c r="A33" s="212" t="s">
        <v>137</v>
      </c>
      <c r="B33" s="216">
        <v>0.76</v>
      </c>
      <c r="C33" s="217">
        <v>1.23</v>
      </c>
      <c r="D33" s="218">
        <v>16</v>
      </c>
      <c r="E33" s="217">
        <v>0.77</v>
      </c>
      <c r="F33" s="217">
        <v>1.1100000000000001</v>
      </c>
      <c r="G33" s="217">
        <v>19</v>
      </c>
      <c r="H33" s="216">
        <v>0.76</v>
      </c>
      <c r="I33" s="217">
        <v>1.04</v>
      </c>
      <c r="J33" s="218">
        <v>25</v>
      </c>
    </row>
    <row r="34" spans="1:10" x14ac:dyDescent="0.3">
      <c r="A34" s="212" t="s">
        <v>138</v>
      </c>
      <c r="B34" s="216">
        <v>6.08</v>
      </c>
      <c r="C34" s="217">
        <v>13.81</v>
      </c>
      <c r="D34" s="218">
        <v>42</v>
      </c>
      <c r="E34" s="217">
        <v>5.8</v>
      </c>
      <c r="F34" s="217">
        <v>12.73</v>
      </c>
      <c r="G34" s="217">
        <v>33</v>
      </c>
      <c r="H34" s="216">
        <v>3.54</v>
      </c>
      <c r="I34" s="217">
        <v>10.55</v>
      </c>
      <c r="J34" s="218">
        <v>26</v>
      </c>
    </row>
    <row r="35" spans="1:10" x14ac:dyDescent="0.3">
      <c r="A35" s="212" t="s">
        <v>139</v>
      </c>
      <c r="B35" s="216">
        <v>0.74</v>
      </c>
      <c r="C35" s="217">
        <v>1.21</v>
      </c>
      <c r="D35" s="218">
        <v>17</v>
      </c>
      <c r="E35" s="217">
        <v>0.76</v>
      </c>
      <c r="F35" s="217">
        <v>1.0900000000000001</v>
      </c>
      <c r="G35" s="217">
        <v>20</v>
      </c>
      <c r="H35" s="216">
        <v>0.75</v>
      </c>
      <c r="I35" s="217">
        <v>1.02</v>
      </c>
      <c r="J35" s="218">
        <v>24</v>
      </c>
    </row>
    <row r="36" spans="1:10" x14ac:dyDescent="0.3">
      <c r="A36" s="212" t="s">
        <v>140</v>
      </c>
      <c r="B36" s="216">
        <v>0.3</v>
      </c>
      <c r="C36" s="217">
        <v>0.2</v>
      </c>
      <c r="D36" s="218">
        <v>76</v>
      </c>
      <c r="E36" s="217">
        <v>0.19</v>
      </c>
      <c r="F36" s="217">
        <v>0.14000000000000001</v>
      </c>
      <c r="G36" s="217">
        <v>75</v>
      </c>
      <c r="H36" s="216">
        <v>0.27</v>
      </c>
      <c r="I36" s="217">
        <v>0.11</v>
      </c>
      <c r="J36" s="218">
        <v>83</v>
      </c>
    </row>
    <row r="37" spans="1:10" x14ac:dyDescent="0.3">
      <c r="A37" s="212" t="s">
        <v>141</v>
      </c>
      <c r="B37" s="216">
        <v>0.33</v>
      </c>
      <c r="C37" s="217">
        <v>0.78</v>
      </c>
      <c r="D37" s="218">
        <v>20</v>
      </c>
      <c r="E37" s="217">
        <v>0.17</v>
      </c>
      <c r="F37" s="217">
        <v>0.68</v>
      </c>
      <c r="G37" s="217">
        <v>12</v>
      </c>
      <c r="H37" s="216">
        <v>0.16</v>
      </c>
      <c r="I37" s="217">
        <v>0.65</v>
      </c>
      <c r="J37" s="218">
        <v>11</v>
      </c>
    </row>
    <row r="38" spans="1:10" x14ac:dyDescent="0.3">
      <c r="A38" s="212" t="s">
        <v>142</v>
      </c>
      <c r="B38" s="216">
        <v>0.63</v>
      </c>
      <c r="C38" s="217">
        <v>1.05</v>
      </c>
      <c r="D38" s="218">
        <v>32</v>
      </c>
      <c r="E38" s="217">
        <v>0.36</v>
      </c>
      <c r="F38" s="217">
        <v>0.85</v>
      </c>
      <c r="G38" s="217">
        <v>17</v>
      </c>
      <c r="H38" s="216">
        <v>0.42</v>
      </c>
      <c r="I38" s="217">
        <v>0.8</v>
      </c>
      <c r="J38" s="218">
        <v>29</v>
      </c>
    </row>
    <row r="39" spans="1:10" x14ac:dyDescent="0.3">
      <c r="A39" s="212"/>
      <c r="B39" s="216"/>
      <c r="C39" s="217"/>
      <c r="D39" s="218"/>
      <c r="E39" s="217"/>
      <c r="F39" s="217"/>
      <c r="G39" s="217"/>
      <c r="H39" s="216"/>
      <c r="I39" s="217"/>
      <c r="J39" s="218"/>
    </row>
    <row r="40" spans="1:10" x14ac:dyDescent="0.3">
      <c r="A40" s="199" t="s">
        <v>143</v>
      </c>
      <c r="B40" s="216"/>
      <c r="C40" s="217"/>
      <c r="D40" s="218"/>
      <c r="E40" s="217"/>
      <c r="F40" s="217"/>
      <c r="G40" s="217"/>
      <c r="H40" s="216"/>
      <c r="I40" s="217"/>
      <c r="J40" s="218"/>
    </row>
    <row r="41" spans="1:10" x14ac:dyDescent="0.3">
      <c r="A41" s="212" t="s">
        <v>144</v>
      </c>
      <c r="B41" s="216">
        <v>9.1999999999999993</v>
      </c>
      <c r="C41" s="217">
        <v>12.87</v>
      </c>
      <c r="D41" s="218">
        <v>37</v>
      </c>
      <c r="E41" s="217">
        <v>10.89</v>
      </c>
      <c r="F41" s="217">
        <v>13.96</v>
      </c>
      <c r="G41" s="217">
        <v>40</v>
      </c>
      <c r="H41" s="216">
        <v>9.4</v>
      </c>
      <c r="I41" s="217">
        <v>13.45</v>
      </c>
      <c r="J41" s="218">
        <v>36</v>
      </c>
    </row>
    <row r="42" spans="1:10" x14ac:dyDescent="0.3">
      <c r="A42" s="212" t="s">
        <v>145</v>
      </c>
      <c r="B42" s="216">
        <v>68.53</v>
      </c>
      <c r="C42" s="217">
        <v>65.02</v>
      </c>
      <c r="D42" s="218">
        <v>54</v>
      </c>
      <c r="E42" s="217">
        <v>73.06</v>
      </c>
      <c r="F42" s="217">
        <v>66.73</v>
      </c>
      <c r="G42" s="217">
        <v>65</v>
      </c>
      <c r="H42" s="216">
        <v>71.62</v>
      </c>
      <c r="I42" s="217">
        <v>67.930000000000007</v>
      </c>
      <c r="J42" s="218">
        <v>55</v>
      </c>
    </row>
    <row r="43" spans="1:10" x14ac:dyDescent="0.3">
      <c r="A43" s="212"/>
      <c r="B43" s="216"/>
      <c r="C43" s="217"/>
      <c r="D43" s="218"/>
      <c r="E43" s="217"/>
      <c r="F43" s="217"/>
      <c r="G43" s="217"/>
      <c r="H43" s="216"/>
      <c r="I43" s="217"/>
      <c r="J43" s="218"/>
    </row>
    <row r="44" spans="1:10" x14ac:dyDescent="0.3">
      <c r="A44" s="199" t="s">
        <v>146</v>
      </c>
      <c r="B44" s="216"/>
      <c r="C44" s="217"/>
      <c r="D44" s="218"/>
      <c r="E44" s="217"/>
      <c r="F44" s="217"/>
      <c r="G44" s="217"/>
      <c r="H44" s="216"/>
      <c r="I44" s="217"/>
      <c r="J44" s="218"/>
    </row>
    <row r="45" spans="1:10" x14ac:dyDescent="0.3">
      <c r="A45" s="212" t="s">
        <v>147</v>
      </c>
      <c r="B45" s="216">
        <v>9.9600000000000009</v>
      </c>
      <c r="C45" s="217">
        <v>9.83</v>
      </c>
      <c r="D45" s="218">
        <v>58</v>
      </c>
      <c r="E45" s="217">
        <v>10.5</v>
      </c>
      <c r="F45" s="217">
        <v>9.77</v>
      </c>
      <c r="G45" s="217">
        <v>72</v>
      </c>
      <c r="H45" s="216">
        <v>10.47</v>
      </c>
      <c r="I45" s="217">
        <v>9.77</v>
      </c>
      <c r="J45" s="218">
        <v>70</v>
      </c>
    </row>
    <row r="46" spans="1:10" x14ac:dyDescent="0.3">
      <c r="A46" s="212" t="s">
        <v>148</v>
      </c>
      <c r="B46" s="216">
        <v>159.1</v>
      </c>
      <c r="C46" s="217">
        <v>41.19</v>
      </c>
      <c r="D46" s="218">
        <v>94</v>
      </c>
      <c r="E46" s="217">
        <v>64.83</v>
      </c>
      <c r="F46" s="217">
        <v>41.23</v>
      </c>
      <c r="G46" s="217">
        <v>68</v>
      </c>
      <c r="H46" s="216">
        <v>66.53</v>
      </c>
      <c r="I46" s="217">
        <v>39.46</v>
      </c>
      <c r="J46" s="218">
        <v>75</v>
      </c>
    </row>
    <row r="47" spans="1:10" x14ac:dyDescent="0.3">
      <c r="A47" s="212" t="s">
        <v>149</v>
      </c>
      <c r="B47" s="216">
        <v>-2.31</v>
      </c>
      <c r="C47" s="217">
        <v>4.32</v>
      </c>
      <c r="D47" s="218">
        <v>8</v>
      </c>
      <c r="E47" s="217">
        <v>2.0299999999999998</v>
      </c>
      <c r="F47" s="217">
        <v>4.53</v>
      </c>
      <c r="G47" s="217">
        <v>27</v>
      </c>
      <c r="H47" s="216">
        <v>1.98</v>
      </c>
      <c r="I47" s="217">
        <v>4.97</v>
      </c>
      <c r="J47" s="218">
        <v>21</v>
      </c>
    </row>
    <row r="48" spans="1:10" x14ac:dyDescent="0.3">
      <c r="A48" s="212" t="s">
        <v>150</v>
      </c>
      <c r="B48" s="216">
        <v>3.41</v>
      </c>
      <c r="C48" s="217">
        <v>8.84</v>
      </c>
      <c r="D48" s="218">
        <v>18</v>
      </c>
      <c r="E48" s="217">
        <v>1.9</v>
      </c>
      <c r="F48" s="217">
        <v>7.59</v>
      </c>
      <c r="G48" s="217">
        <v>10</v>
      </c>
      <c r="H48" s="216">
        <v>1.73</v>
      </c>
      <c r="I48" s="217">
        <v>6.7</v>
      </c>
      <c r="J48" s="218">
        <v>10</v>
      </c>
    </row>
    <row r="49" spans="1:10" x14ac:dyDescent="0.3">
      <c r="A49" s="212"/>
      <c r="B49" s="216"/>
      <c r="C49" s="217"/>
      <c r="D49" s="218"/>
      <c r="E49" s="217"/>
      <c r="F49" s="217"/>
      <c r="G49" s="217"/>
      <c r="H49" s="216"/>
      <c r="I49" s="217"/>
      <c r="J49" s="218"/>
    </row>
    <row r="50" spans="1:10" x14ac:dyDescent="0.3">
      <c r="A50" s="199" t="s">
        <v>151</v>
      </c>
      <c r="B50" s="216"/>
      <c r="C50" s="217"/>
      <c r="D50" s="218"/>
      <c r="E50" s="217"/>
      <c r="F50" s="217"/>
      <c r="G50" s="217"/>
      <c r="H50" s="216"/>
      <c r="I50" s="217"/>
      <c r="J50" s="218"/>
    </row>
    <row r="51" spans="1:10" x14ac:dyDescent="0.3">
      <c r="A51" s="212" t="s">
        <v>152</v>
      </c>
      <c r="B51" s="216">
        <v>94.49</v>
      </c>
      <c r="C51" s="217">
        <v>11.72</v>
      </c>
      <c r="D51" s="218">
        <v>95</v>
      </c>
      <c r="E51" s="217">
        <v>3.37</v>
      </c>
      <c r="F51" s="217">
        <v>10.85</v>
      </c>
      <c r="G51" s="217">
        <v>24</v>
      </c>
      <c r="H51" s="216">
        <v>6.09</v>
      </c>
      <c r="I51" s="217">
        <v>11.14</v>
      </c>
      <c r="J51" s="218">
        <v>35</v>
      </c>
    </row>
    <row r="52" spans="1:10" x14ac:dyDescent="0.3">
      <c r="A52" s="212" t="s">
        <v>153</v>
      </c>
      <c r="B52" s="216">
        <v>90.71</v>
      </c>
      <c r="C52" s="217">
        <v>11.52</v>
      </c>
      <c r="D52" s="218">
        <v>96</v>
      </c>
      <c r="E52" s="217">
        <v>8.36</v>
      </c>
      <c r="F52" s="217">
        <v>11.17</v>
      </c>
      <c r="G52" s="217">
        <v>52</v>
      </c>
      <c r="H52" s="216">
        <v>7.29</v>
      </c>
      <c r="I52" s="217">
        <v>11.62</v>
      </c>
      <c r="J52" s="218">
        <v>44</v>
      </c>
    </row>
    <row r="53" spans="1:10" x14ac:dyDescent="0.3">
      <c r="A53" s="212" t="s">
        <v>154</v>
      </c>
      <c r="B53" s="216">
        <v>100.3</v>
      </c>
      <c r="C53" s="217">
        <v>15.41</v>
      </c>
      <c r="D53" s="218">
        <v>96</v>
      </c>
      <c r="E53" s="217">
        <v>10.210000000000001</v>
      </c>
      <c r="F53" s="217">
        <v>13.47</v>
      </c>
      <c r="G53" s="217">
        <v>48</v>
      </c>
      <c r="H53" s="216">
        <v>4</v>
      </c>
      <c r="I53" s="217">
        <v>11.64</v>
      </c>
      <c r="J53" s="218">
        <v>20</v>
      </c>
    </row>
    <row r="54" spans="1:10" x14ac:dyDescent="0.3">
      <c r="A54" s="212" t="s">
        <v>155</v>
      </c>
      <c r="B54" s="216">
        <v>107.16</v>
      </c>
      <c r="C54" s="217">
        <v>23.67</v>
      </c>
      <c r="D54" s="218">
        <v>85</v>
      </c>
      <c r="E54" s="217">
        <v>-62.05</v>
      </c>
      <c r="F54" s="217">
        <v>18.29</v>
      </c>
      <c r="G54" s="217">
        <v>3</v>
      </c>
      <c r="H54" s="216">
        <v>121.99</v>
      </c>
      <c r="I54" s="217">
        <v>25.06</v>
      </c>
      <c r="J54" s="218">
        <v>87</v>
      </c>
    </row>
    <row r="55" spans="1:10" x14ac:dyDescent="0.3">
      <c r="A55" s="212" t="s">
        <v>156</v>
      </c>
      <c r="B55" s="216">
        <v>75.150000000000006</v>
      </c>
      <c r="C55" s="217">
        <v>20.65</v>
      </c>
      <c r="D55" s="218">
        <v>85</v>
      </c>
      <c r="E55" s="217">
        <v>-6.29</v>
      </c>
      <c r="F55" s="217">
        <v>18.2</v>
      </c>
      <c r="G55" s="217">
        <v>23</v>
      </c>
      <c r="H55" s="216">
        <v>2.87</v>
      </c>
      <c r="I55" s="217">
        <v>17.43</v>
      </c>
      <c r="J55" s="218">
        <v>38</v>
      </c>
    </row>
    <row r="56" spans="1:10" x14ac:dyDescent="0.3">
      <c r="A56" s="212"/>
      <c r="B56" s="216"/>
      <c r="C56" s="217"/>
      <c r="D56" s="218"/>
      <c r="E56" s="217"/>
      <c r="F56" s="217"/>
      <c r="G56" s="217"/>
      <c r="H56" s="216"/>
      <c r="I56" s="217"/>
      <c r="J56" s="218"/>
    </row>
    <row r="57" spans="1:10" x14ac:dyDescent="0.3">
      <c r="A57" s="212"/>
      <c r="B57" s="216"/>
      <c r="C57" s="217"/>
      <c r="D57" s="218"/>
      <c r="E57" s="217"/>
      <c r="F57" s="217"/>
      <c r="G57" s="217"/>
      <c r="H57" s="216"/>
      <c r="I57" s="217"/>
      <c r="J57" s="218"/>
    </row>
    <row r="58" spans="1:10" ht="15" thickBot="1" x14ac:dyDescent="0.35">
      <c r="A58" s="219" t="s">
        <v>157</v>
      </c>
      <c r="B58" s="220"/>
      <c r="C58" s="221">
        <v>21649802</v>
      </c>
      <c r="D58" s="222"/>
      <c r="E58" s="223"/>
      <c r="F58" s="221">
        <v>22908812</v>
      </c>
      <c r="G58" s="223"/>
      <c r="H58" s="220"/>
      <c r="I58" s="221">
        <v>24115185</v>
      </c>
      <c r="J58" s="222"/>
    </row>
    <row r="59" spans="1:10" ht="15" thickTop="1" x14ac:dyDescent="0.3">
      <c r="A59" s="212" t="s">
        <v>158</v>
      </c>
      <c r="B59" s="216"/>
      <c r="C59" s="224">
        <v>4054288</v>
      </c>
      <c r="D59" s="218"/>
      <c r="E59" s="217"/>
      <c r="F59" s="224">
        <v>4132630</v>
      </c>
      <c r="G59" s="217"/>
      <c r="H59" s="216"/>
      <c r="I59" s="224">
        <v>4204591</v>
      </c>
      <c r="J59" s="218"/>
    </row>
    <row r="60" spans="1:10" x14ac:dyDescent="0.3">
      <c r="A60" s="212" t="s">
        <v>159</v>
      </c>
      <c r="B60" s="216"/>
      <c r="C60" s="224">
        <v>157444</v>
      </c>
      <c r="D60" s="218"/>
      <c r="E60" s="217"/>
      <c r="F60" s="224">
        <v>236012</v>
      </c>
      <c r="G60" s="217"/>
      <c r="H60" s="216"/>
      <c r="I60" s="224">
        <v>246504</v>
      </c>
      <c r="J60" s="218"/>
    </row>
    <row r="61" spans="1:10" x14ac:dyDescent="0.3">
      <c r="A61" s="212"/>
      <c r="B61" s="216"/>
      <c r="C61" s="217"/>
      <c r="D61" s="218"/>
      <c r="E61" s="217"/>
      <c r="F61" s="217"/>
      <c r="G61" s="217"/>
      <c r="H61" s="216"/>
      <c r="I61" s="217"/>
      <c r="J61" s="218"/>
    </row>
    <row r="62" spans="1:10" x14ac:dyDescent="0.3">
      <c r="A62" s="212"/>
      <c r="B62" s="216"/>
      <c r="C62" s="217"/>
      <c r="D62" s="218"/>
      <c r="E62" s="217"/>
      <c r="F62" s="217"/>
      <c r="G62" s="217"/>
      <c r="H62" s="216"/>
      <c r="I62" s="217"/>
      <c r="J62" s="218"/>
    </row>
    <row r="63" spans="1:10" ht="15" thickBot="1" x14ac:dyDescent="0.35">
      <c r="A63" s="225" t="s">
        <v>160</v>
      </c>
      <c r="B63" s="226"/>
      <c r="C63" s="227">
        <v>223</v>
      </c>
      <c r="D63" s="228"/>
      <c r="E63" s="227"/>
      <c r="F63" s="227">
        <v>228</v>
      </c>
      <c r="G63" s="227"/>
      <c r="H63" s="226"/>
      <c r="I63" s="227">
        <v>245</v>
      </c>
      <c r="J63" s="228"/>
    </row>
  </sheetData>
  <mergeCells count="4">
    <mergeCell ref="B5:D5"/>
    <mergeCell ref="E5:G5"/>
    <mergeCell ref="H5:J5"/>
    <mergeCell ref="B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opLeftCell="A18" workbookViewId="0">
      <selection activeCell="A18" sqref="A1:XFD1048576"/>
    </sheetView>
  </sheetViews>
  <sheetFormatPr defaultColWidth="9.109375" defaultRowHeight="14.4" x14ac:dyDescent="0.3"/>
  <cols>
    <col min="1" max="1" width="35.44140625" style="207" bestFit="1" customWidth="1"/>
    <col min="2" max="4" width="10.6640625" style="207" customWidth="1"/>
    <col min="5" max="5" width="12.88671875" style="207" customWidth="1"/>
    <col min="6" max="16384" width="9.109375" style="207"/>
  </cols>
  <sheetData>
    <row r="1" spans="1:5" x14ac:dyDescent="0.3">
      <c r="A1" s="207" t="s">
        <v>0</v>
      </c>
      <c r="B1" s="207" t="s">
        <v>1</v>
      </c>
      <c r="C1" s="207" t="s">
        <v>48</v>
      </c>
    </row>
    <row r="2" spans="1:5" x14ac:dyDescent="0.3">
      <c r="A2" s="207" t="s">
        <v>2</v>
      </c>
      <c r="B2" s="207" t="s">
        <v>49</v>
      </c>
      <c r="E2" s="229"/>
    </row>
    <row r="3" spans="1:5" ht="15" thickBot="1" x14ac:dyDescent="0.35">
      <c r="A3" s="207" t="s">
        <v>4</v>
      </c>
      <c r="B3" s="207" t="s">
        <v>3</v>
      </c>
      <c r="D3" s="208">
        <v>1000</v>
      </c>
    </row>
    <row r="4" spans="1:5" ht="15" thickBot="1" x14ac:dyDescent="0.35">
      <c r="B4" s="288" t="s">
        <v>50</v>
      </c>
      <c r="C4" s="289"/>
      <c r="D4" s="289"/>
      <c r="E4" s="290"/>
    </row>
    <row r="5" spans="1:5" x14ac:dyDescent="0.3">
      <c r="B5" s="230">
        <v>42004</v>
      </c>
      <c r="C5" s="291">
        <v>42369</v>
      </c>
      <c r="D5" s="291">
        <v>42735</v>
      </c>
      <c r="E5" s="293" t="s">
        <v>51</v>
      </c>
    </row>
    <row r="6" spans="1:5" ht="15" thickBot="1" x14ac:dyDescent="0.35">
      <c r="B6" s="231"/>
      <c r="C6" s="292"/>
      <c r="D6" s="292"/>
      <c r="E6" s="294"/>
    </row>
    <row r="7" spans="1:5" x14ac:dyDescent="0.3">
      <c r="A7" s="232" t="s">
        <v>5</v>
      </c>
      <c r="B7" s="233">
        <v>724656</v>
      </c>
      <c r="C7" s="234">
        <v>838956</v>
      </c>
      <c r="D7" s="234">
        <v>821025</v>
      </c>
      <c r="E7" s="235">
        <v>-2.14</v>
      </c>
    </row>
    <row r="8" spans="1:5" x14ac:dyDescent="0.3">
      <c r="A8" s="212" t="s">
        <v>6</v>
      </c>
      <c r="B8" s="236">
        <v>40344</v>
      </c>
      <c r="C8" s="224">
        <v>30510</v>
      </c>
      <c r="D8" s="224">
        <v>33616</v>
      </c>
      <c r="E8" s="218">
        <v>10.18</v>
      </c>
    </row>
    <row r="9" spans="1:5" x14ac:dyDescent="0.3">
      <c r="A9" s="212" t="s">
        <v>7</v>
      </c>
      <c r="B9" s="236">
        <v>3585</v>
      </c>
      <c r="C9" s="224">
        <v>9601</v>
      </c>
      <c r="D9" s="224">
        <v>12662</v>
      </c>
      <c r="E9" s="218">
        <v>31.88</v>
      </c>
    </row>
    <row r="10" spans="1:5" x14ac:dyDescent="0.3">
      <c r="A10" s="212" t="s">
        <v>8</v>
      </c>
      <c r="B10" s="236">
        <v>1855</v>
      </c>
      <c r="C10" s="224">
        <v>4916</v>
      </c>
      <c r="D10" s="224">
        <v>6475</v>
      </c>
      <c r="E10" s="218">
        <v>31.73</v>
      </c>
    </row>
    <row r="11" spans="1:5" x14ac:dyDescent="0.3">
      <c r="A11" s="199" t="s">
        <v>9</v>
      </c>
      <c r="B11" s="237">
        <v>766855</v>
      </c>
      <c r="C11" s="238">
        <v>874382</v>
      </c>
      <c r="D11" s="238">
        <v>861116</v>
      </c>
      <c r="E11" s="239">
        <v>-1.52</v>
      </c>
    </row>
    <row r="12" spans="1:5" x14ac:dyDescent="0.3">
      <c r="A12" s="212"/>
      <c r="B12" s="216"/>
      <c r="C12" s="217"/>
      <c r="D12" s="217"/>
      <c r="E12" s="218"/>
    </row>
    <row r="13" spans="1:5" x14ac:dyDescent="0.3">
      <c r="A13" s="212" t="s">
        <v>10</v>
      </c>
      <c r="B13" s="216">
        <v>8</v>
      </c>
      <c r="C13" s="217">
        <v>5</v>
      </c>
      <c r="D13" s="217">
        <v>0</v>
      </c>
      <c r="E13" s="218">
        <v>-100</v>
      </c>
    </row>
    <row r="14" spans="1:5" x14ac:dyDescent="0.3">
      <c r="A14" s="212" t="s">
        <v>11</v>
      </c>
      <c r="B14" s="236">
        <v>45531</v>
      </c>
      <c r="C14" s="224">
        <v>46496</v>
      </c>
      <c r="D14" s="224">
        <v>45196</v>
      </c>
      <c r="E14" s="218">
        <v>-2.8</v>
      </c>
    </row>
    <row r="15" spans="1:5" x14ac:dyDescent="0.3">
      <c r="A15" s="212" t="s">
        <v>8</v>
      </c>
      <c r="B15" s="236">
        <v>4956</v>
      </c>
      <c r="C15" s="224">
        <v>4939</v>
      </c>
      <c r="D15" s="224">
        <v>4515</v>
      </c>
      <c r="E15" s="218">
        <v>-8.6</v>
      </c>
    </row>
    <row r="16" spans="1:5" x14ac:dyDescent="0.3">
      <c r="A16" s="212" t="s">
        <v>12</v>
      </c>
      <c r="B16" s="236">
        <v>10255</v>
      </c>
      <c r="C16" s="224">
        <v>10519</v>
      </c>
      <c r="D16" s="224">
        <v>9598</v>
      </c>
      <c r="E16" s="218">
        <v>-8.76</v>
      </c>
    </row>
    <row r="17" spans="1:5" x14ac:dyDescent="0.3">
      <c r="A17" s="212" t="s">
        <v>13</v>
      </c>
      <c r="B17" s="236">
        <v>9577</v>
      </c>
      <c r="C17" s="224">
        <v>9647</v>
      </c>
      <c r="D17" s="224">
        <v>8828</v>
      </c>
      <c r="E17" s="218">
        <v>-8.49</v>
      </c>
    </row>
    <row r="18" spans="1:5" x14ac:dyDescent="0.3">
      <c r="A18" s="199" t="s">
        <v>14</v>
      </c>
      <c r="B18" s="237">
        <v>60750</v>
      </c>
      <c r="C18" s="238">
        <v>61959</v>
      </c>
      <c r="D18" s="238">
        <v>59309</v>
      </c>
      <c r="E18" s="239">
        <v>-4.28</v>
      </c>
    </row>
    <row r="19" spans="1:5" x14ac:dyDescent="0.3">
      <c r="A19" s="212"/>
      <c r="B19" s="216"/>
      <c r="C19" s="217"/>
      <c r="D19" s="217"/>
      <c r="E19" s="218"/>
    </row>
    <row r="20" spans="1:5" x14ac:dyDescent="0.3">
      <c r="A20" s="212" t="s">
        <v>15</v>
      </c>
      <c r="B20" s="236">
        <v>2261</v>
      </c>
      <c r="C20" s="224">
        <v>2231</v>
      </c>
      <c r="D20" s="224">
        <v>3917</v>
      </c>
      <c r="E20" s="218">
        <v>75.569999999999993</v>
      </c>
    </row>
    <row r="21" spans="1:5" x14ac:dyDescent="0.3">
      <c r="A21" s="212" t="s">
        <v>16</v>
      </c>
      <c r="B21" s="216">
        <v>3</v>
      </c>
      <c r="C21" s="217">
        <v>5</v>
      </c>
      <c r="D21" s="217">
        <v>0</v>
      </c>
      <c r="E21" s="218">
        <v>-100</v>
      </c>
    </row>
    <row r="22" spans="1:5" x14ac:dyDescent="0.3">
      <c r="A22" s="212" t="s">
        <v>17</v>
      </c>
      <c r="B22" s="216">
        <v>153</v>
      </c>
      <c r="C22" s="217">
        <v>292</v>
      </c>
      <c r="D22" s="217">
        <v>287</v>
      </c>
      <c r="E22" s="218">
        <v>-1.71</v>
      </c>
    </row>
    <row r="23" spans="1:5" x14ac:dyDescent="0.3">
      <c r="A23" s="212" t="s">
        <v>18</v>
      </c>
      <c r="B23" s="216">
        <v>330</v>
      </c>
      <c r="C23" s="217">
        <v>708</v>
      </c>
      <c r="D23" s="224">
        <v>1399</v>
      </c>
      <c r="E23" s="218">
        <v>97.6</v>
      </c>
    </row>
    <row r="24" spans="1:5" x14ac:dyDescent="0.3">
      <c r="A24" s="212"/>
      <c r="B24" s="216"/>
      <c r="C24" s="217"/>
      <c r="D24" s="217"/>
      <c r="E24" s="218"/>
    </row>
    <row r="25" spans="1:5" x14ac:dyDescent="0.3">
      <c r="A25" s="199" t="s">
        <v>19</v>
      </c>
      <c r="B25" s="237">
        <v>830353</v>
      </c>
      <c r="C25" s="238">
        <v>939578</v>
      </c>
      <c r="D25" s="238">
        <v>926029</v>
      </c>
      <c r="E25" s="239">
        <v>-1.44</v>
      </c>
    </row>
    <row r="26" spans="1:5" x14ac:dyDescent="0.3">
      <c r="A26" s="212"/>
      <c r="B26" s="216"/>
      <c r="C26" s="217"/>
      <c r="D26" s="217"/>
      <c r="E26" s="218"/>
    </row>
    <row r="27" spans="1:5" x14ac:dyDescent="0.3">
      <c r="A27" s="212" t="s">
        <v>20</v>
      </c>
      <c r="B27" s="216" t="s">
        <v>21</v>
      </c>
      <c r="C27" s="217" t="s">
        <v>21</v>
      </c>
      <c r="D27" s="217" t="s">
        <v>21</v>
      </c>
      <c r="E27" s="218" t="s">
        <v>21</v>
      </c>
    </row>
    <row r="28" spans="1:5" x14ac:dyDescent="0.3">
      <c r="A28" s="212" t="s">
        <v>22</v>
      </c>
      <c r="B28" s="236">
        <v>10370</v>
      </c>
      <c r="C28" s="224">
        <v>9302</v>
      </c>
      <c r="D28" s="224">
        <v>12521</v>
      </c>
      <c r="E28" s="218">
        <v>34.61</v>
      </c>
    </row>
    <row r="29" spans="1:5" x14ac:dyDescent="0.3">
      <c r="A29" s="212" t="s">
        <v>23</v>
      </c>
      <c r="B29" s="236">
        <v>13775</v>
      </c>
      <c r="C29" s="224">
        <v>20888</v>
      </c>
      <c r="D29" s="224">
        <v>23684</v>
      </c>
      <c r="E29" s="218">
        <v>13.39</v>
      </c>
    </row>
    <row r="30" spans="1:5" x14ac:dyDescent="0.3">
      <c r="A30" s="212" t="s">
        <v>24</v>
      </c>
      <c r="B30" s="216">
        <v>346</v>
      </c>
      <c r="C30" s="217">
        <v>173</v>
      </c>
      <c r="D30" s="217">
        <v>132</v>
      </c>
      <c r="E30" s="218">
        <v>-23.7</v>
      </c>
    </row>
    <row r="31" spans="1:5" x14ac:dyDescent="0.3">
      <c r="A31" s="212" t="s">
        <v>25</v>
      </c>
      <c r="B31" s="236">
        <v>12793</v>
      </c>
      <c r="C31" s="224">
        <v>14470</v>
      </c>
      <c r="D31" s="224">
        <v>15005</v>
      </c>
      <c r="E31" s="218">
        <v>3.7</v>
      </c>
    </row>
    <row r="32" spans="1:5" x14ac:dyDescent="0.3">
      <c r="A32" s="212" t="s">
        <v>26</v>
      </c>
      <c r="B32" s="216">
        <v>0</v>
      </c>
      <c r="C32" s="217">
        <v>0</v>
      </c>
      <c r="D32" s="217">
        <v>0</v>
      </c>
      <c r="E32" s="218" t="s">
        <v>21</v>
      </c>
    </row>
    <row r="33" spans="1:5" x14ac:dyDescent="0.3">
      <c r="A33" s="212"/>
      <c r="B33" s="216"/>
      <c r="C33" s="217"/>
      <c r="D33" s="217"/>
      <c r="E33" s="218"/>
    </row>
    <row r="34" spans="1:5" x14ac:dyDescent="0.3">
      <c r="A34" s="199" t="s">
        <v>27</v>
      </c>
      <c r="B34" s="237">
        <v>37284</v>
      </c>
      <c r="C34" s="238">
        <v>44833</v>
      </c>
      <c r="D34" s="238">
        <v>51342</v>
      </c>
      <c r="E34" s="239">
        <v>14.52</v>
      </c>
    </row>
    <row r="35" spans="1:5" x14ac:dyDescent="0.3">
      <c r="A35" s="212"/>
      <c r="B35" s="216"/>
      <c r="C35" s="217"/>
      <c r="D35" s="217"/>
      <c r="E35" s="218"/>
    </row>
    <row r="36" spans="1:5" ht="15" thickBot="1" x14ac:dyDescent="0.35">
      <c r="A36" s="219" t="s">
        <v>28</v>
      </c>
      <c r="B36" s="240">
        <v>793069</v>
      </c>
      <c r="C36" s="221">
        <v>894745</v>
      </c>
      <c r="D36" s="221">
        <v>874687</v>
      </c>
      <c r="E36" s="222">
        <v>-2.2400000000000002</v>
      </c>
    </row>
    <row r="37" spans="1:5" ht="15" thickTop="1" x14ac:dyDescent="0.3">
      <c r="A37" s="199" t="s">
        <v>29</v>
      </c>
      <c r="B37" s="237">
        <v>161594</v>
      </c>
      <c r="C37" s="238">
        <v>261004</v>
      </c>
      <c r="D37" s="238">
        <v>281637</v>
      </c>
      <c r="E37" s="239">
        <v>7.91</v>
      </c>
    </row>
    <row r="38" spans="1:5" ht="15" thickBot="1" x14ac:dyDescent="0.35">
      <c r="A38" s="219" t="s">
        <v>30</v>
      </c>
      <c r="B38" s="240">
        <v>954663</v>
      </c>
      <c r="C38" s="221">
        <v>1155749</v>
      </c>
      <c r="D38" s="221">
        <v>1156324</v>
      </c>
      <c r="E38" s="222">
        <v>0.05</v>
      </c>
    </row>
    <row r="39" spans="1:5" ht="15" thickTop="1" x14ac:dyDescent="0.3">
      <c r="A39" s="212"/>
      <c r="B39" s="216"/>
      <c r="C39" s="217"/>
      <c r="D39" s="217"/>
      <c r="E39" s="218"/>
    </row>
    <row r="40" spans="1:5" x14ac:dyDescent="0.3">
      <c r="A40" s="199" t="s">
        <v>31</v>
      </c>
      <c r="B40" s="237">
        <v>665016</v>
      </c>
      <c r="C40" s="238">
        <v>744584</v>
      </c>
      <c r="D40" s="238">
        <v>717254</v>
      </c>
      <c r="E40" s="239">
        <v>-3.67</v>
      </c>
    </row>
    <row r="41" spans="1:5" x14ac:dyDescent="0.3">
      <c r="A41" s="199" t="s">
        <v>32</v>
      </c>
      <c r="B41" s="237">
        <v>40116</v>
      </c>
      <c r="C41" s="238">
        <v>36523</v>
      </c>
      <c r="D41" s="238">
        <v>41502</v>
      </c>
      <c r="E41" s="239">
        <v>13.63</v>
      </c>
    </row>
    <row r="42" spans="1:5" ht="15" thickBot="1" x14ac:dyDescent="0.35">
      <c r="A42" s="219" t="s">
        <v>33</v>
      </c>
      <c r="B42" s="240">
        <v>249531</v>
      </c>
      <c r="C42" s="221">
        <v>374642</v>
      </c>
      <c r="D42" s="221">
        <v>397568</v>
      </c>
      <c r="E42" s="222">
        <v>6.12</v>
      </c>
    </row>
    <row r="43" spans="1:5" ht="15" thickTop="1" x14ac:dyDescent="0.3">
      <c r="A43" s="212"/>
      <c r="B43" s="216"/>
      <c r="C43" s="217"/>
      <c r="D43" s="217"/>
      <c r="E43" s="218"/>
    </row>
    <row r="44" spans="1:5" x14ac:dyDescent="0.3">
      <c r="A44" s="199" t="s">
        <v>34</v>
      </c>
      <c r="B44" s="241">
        <v>0</v>
      </c>
      <c r="C44" s="242">
        <v>0</v>
      </c>
      <c r="D44" s="242">
        <v>0</v>
      </c>
      <c r="E44" s="239" t="s">
        <v>21</v>
      </c>
    </row>
    <row r="45" spans="1:5" x14ac:dyDescent="0.3">
      <c r="A45" s="199" t="s">
        <v>35</v>
      </c>
      <c r="B45" s="237">
        <v>2904</v>
      </c>
      <c r="C45" s="238">
        <v>2922</v>
      </c>
      <c r="D45" s="242">
        <v>858</v>
      </c>
      <c r="E45" s="239">
        <v>-70.64</v>
      </c>
    </row>
    <row r="46" spans="1:5" ht="15" thickBot="1" x14ac:dyDescent="0.35">
      <c r="A46" s="219" t="s">
        <v>36</v>
      </c>
      <c r="B46" s="240">
        <v>252435</v>
      </c>
      <c r="C46" s="221">
        <v>377564</v>
      </c>
      <c r="D46" s="221">
        <v>398426</v>
      </c>
      <c r="E46" s="222">
        <v>5.53</v>
      </c>
    </row>
    <row r="47" spans="1:5" ht="15" thickTop="1" x14ac:dyDescent="0.3">
      <c r="A47" s="212"/>
      <c r="B47" s="216"/>
      <c r="C47" s="217"/>
      <c r="D47" s="217"/>
      <c r="E47" s="218"/>
    </row>
    <row r="48" spans="1:5" x14ac:dyDescent="0.3">
      <c r="A48" s="212" t="s">
        <v>37</v>
      </c>
      <c r="B48" s="236">
        <v>88179</v>
      </c>
      <c r="C48" s="224">
        <v>131696</v>
      </c>
      <c r="D48" s="224">
        <v>140931</v>
      </c>
      <c r="E48" s="218">
        <v>7.01</v>
      </c>
    </row>
    <row r="49" spans="1:5" x14ac:dyDescent="0.3">
      <c r="A49" s="212" t="s">
        <v>38</v>
      </c>
      <c r="B49" s="236">
        <v>6812</v>
      </c>
      <c r="C49" s="224">
        <v>9856</v>
      </c>
      <c r="D49" s="224">
        <v>10991</v>
      </c>
      <c r="E49" s="218">
        <v>11.52</v>
      </c>
    </row>
    <row r="50" spans="1:5" x14ac:dyDescent="0.3">
      <c r="A50" s="212" t="s">
        <v>39</v>
      </c>
      <c r="B50" s="216">
        <v>0</v>
      </c>
      <c r="C50" s="217">
        <v>0</v>
      </c>
      <c r="D50" s="217">
        <v>0</v>
      </c>
      <c r="E50" s="218" t="s">
        <v>21</v>
      </c>
    </row>
    <row r="51" spans="1:5" x14ac:dyDescent="0.3">
      <c r="A51" s="199" t="s">
        <v>40</v>
      </c>
      <c r="B51" s="237">
        <v>94991</v>
      </c>
      <c r="C51" s="238">
        <v>141552</v>
      </c>
      <c r="D51" s="238">
        <v>151922</v>
      </c>
      <c r="E51" s="239">
        <v>7.33</v>
      </c>
    </row>
    <row r="52" spans="1:5" x14ac:dyDescent="0.3">
      <c r="A52" s="212"/>
      <c r="B52" s="216"/>
      <c r="C52" s="217"/>
      <c r="D52" s="217"/>
      <c r="E52" s="218"/>
    </row>
    <row r="53" spans="1:5" ht="15" thickBot="1" x14ac:dyDescent="0.35">
      <c r="A53" s="219" t="s">
        <v>41</v>
      </c>
      <c r="B53" s="240">
        <v>157444</v>
      </c>
      <c r="C53" s="221">
        <v>236012</v>
      </c>
      <c r="D53" s="221">
        <v>246504</v>
      </c>
      <c r="E53" s="222">
        <v>4.45</v>
      </c>
    </row>
    <row r="54" spans="1:5" ht="15" thickTop="1" x14ac:dyDescent="0.3">
      <c r="A54" s="212"/>
      <c r="B54" s="216"/>
      <c r="C54" s="217"/>
      <c r="D54" s="217"/>
      <c r="E54" s="218"/>
    </row>
    <row r="55" spans="1:5" x14ac:dyDescent="0.3">
      <c r="A55" s="212" t="s">
        <v>42</v>
      </c>
      <c r="B55" s="216">
        <v>0</v>
      </c>
      <c r="C55" s="217">
        <v>0</v>
      </c>
      <c r="D55" s="217">
        <v>0</v>
      </c>
      <c r="E55" s="218" t="s">
        <v>21</v>
      </c>
    </row>
    <row r="56" spans="1:5" x14ac:dyDescent="0.3">
      <c r="A56" s="212" t="s">
        <v>43</v>
      </c>
      <c r="B56" s="216">
        <v>0</v>
      </c>
      <c r="C56" s="217">
        <v>0</v>
      </c>
      <c r="D56" s="217">
        <v>0</v>
      </c>
      <c r="E56" s="218" t="s">
        <v>21</v>
      </c>
    </row>
    <row r="57" spans="1:5" ht="15" thickBot="1" x14ac:dyDescent="0.35">
      <c r="A57" s="219" t="s">
        <v>44</v>
      </c>
      <c r="B57" s="240">
        <v>157444</v>
      </c>
      <c r="C57" s="221">
        <v>236012</v>
      </c>
      <c r="D57" s="221">
        <v>246504</v>
      </c>
      <c r="E57" s="222">
        <v>4.45</v>
      </c>
    </row>
    <row r="58" spans="1:5" ht="15" thickTop="1" x14ac:dyDescent="0.3">
      <c r="A58" s="212"/>
      <c r="B58" s="216"/>
      <c r="C58" s="217"/>
      <c r="D58" s="217"/>
      <c r="E58" s="218"/>
    </row>
    <row r="59" spans="1:5" x14ac:dyDescent="0.3">
      <c r="A59" s="212" t="s">
        <v>45</v>
      </c>
      <c r="B59" s="236">
        <v>250500</v>
      </c>
      <c r="C59" s="224">
        <v>153000</v>
      </c>
      <c r="D59" s="224">
        <v>164000</v>
      </c>
      <c r="E59" s="218">
        <v>7.19</v>
      </c>
    </row>
    <row r="60" spans="1:5" x14ac:dyDescent="0.3">
      <c r="A60" s="212" t="s">
        <v>46</v>
      </c>
      <c r="B60" s="236">
        <v>-93056</v>
      </c>
      <c r="C60" s="224">
        <v>83012</v>
      </c>
      <c r="D60" s="224">
        <v>82504</v>
      </c>
      <c r="E60" s="218">
        <v>-0.61</v>
      </c>
    </row>
    <row r="61" spans="1:5" ht="15" thickBot="1" x14ac:dyDescent="0.35">
      <c r="A61" s="225" t="s">
        <v>47</v>
      </c>
      <c r="B61" s="226" t="s">
        <v>21</v>
      </c>
      <c r="C61" s="227" t="s">
        <v>21</v>
      </c>
      <c r="D61" s="227" t="s">
        <v>21</v>
      </c>
      <c r="E61" s="228" t="s">
        <v>21</v>
      </c>
    </row>
  </sheetData>
  <mergeCells count="4">
    <mergeCell ref="B4:E4"/>
    <mergeCell ref="C5:C6"/>
    <mergeCell ref="D5:D6"/>
    <mergeCell ref="E5: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sqref="A1:XFD1048576"/>
    </sheetView>
  </sheetViews>
  <sheetFormatPr defaultColWidth="9.109375" defaultRowHeight="14.4" x14ac:dyDescent="0.3"/>
  <cols>
    <col min="1" max="1" width="31.109375" style="207" bestFit="1" customWidth="1"/>
    <col min="2" max="2" width="9.109375" style="207"/>
    <col min="3" max="3" width="10.88671875" style="207" customWidth="1"/>
    <col min="4" max="5" width="9.109375" style="207"/>
    <col min="6" max="6" width="10.88671875" style="207" customWidth="1"/>
    <col min="7" max="8" width="9.109375" style="207"/>
    <col min="9" max="9" width="10.88671875" style="207" customWidth="1"/>
    <col min="10" max="16384" width="9.109375" style="207"/>
  </cols>
  <sheetData>
    <row r="1" spans="1:10" x14ac:dyDescent="0.3">
      <c r="A1" s="207" t="s">
        <v>0</v>
      </c>
      <c r="B1" s="207" t="s">
        <v>1</v>
      </c>
      <c r="C1" s="207" t="s">
        <v>48</v>
      </c>
    </row>
    <row r="2" spans="1:10" x14ac:dyDescent="0.3">
      <c r="A2" s="207" t="s">
        <v>2</v>
      </c>
      <c r="B2" s="207" t="s">
        <v>49</v>
      </c>
      <c r="E2" s="229"/>
      <c r="G2" s="229"/>
    </row>
    <row r="3" spans="1:10" ht="15" thickBot="1" x14ac:dyDescent="0.35">
      <c r="A3" s="207" t="s">
        <v>4</v>
      </c>
      <c r="B3" s="207" t="s">
        <v>3</v>
      </c>
      <c r="D3" s="208">
        <v>1000</v>
      </c>
      <c r="G3" s="229"/>
    </row>
    <row r="4" spans="1:10" ht="15" thickBot="1" x14ac:dyDescent="0.35">
      <c r="B4" s="288" t="s">
        <v>253</v>
      </c>
      <c r="C4" s="289"/>
      <c r="D4" s="289"/>
      <c r="E4" s="289"/>
      <c r="F4" s="289"/>
      <c r="G4" s="289"/>
      <c r="H4" s="289"/>
      <c r="I4" s="289"/>
      <c r="J4" s="290"/>
    </row>
    <row r="5" spans="1:10" ht="15" thickBot="1" x14ac:dyDescent="0.35">
      <c r="B5" s="295">
        <v>42004</v>
      </c>
      <c r="C5" s="296"/>
      <c r="D5" s="296"/>
      <c r="E5" s="295">
        <v>42369</v>
      </c>
      <c r="F5" s="296"/>
      <c r="G5" s="297"/>
      <c r="H5" s="296">
        <v>42735</v>
      </c>
      <c r="I5" s="296"/>
      <c r="J5" s="297"/>
    </row>
    <row r="6" spans="1:10" x14ac:dyDescent="0.3">
      <c r="A6" s="198" t="s">
        <v>162</v>
      </c>
      <c r="B6" s="213" t="s">
        <v>110</v>
      </c>
      <c r="C6" s="214" t="s">
        <v>111</v>
      </c>
      <c r="D6" s="215" t="s">
        <v>112</v>
      </c>
      <c r="E6" s="213" t="s">
        <v>110</v>
      </c>
      <c r="F6" s="214" t="s">
        <v>111</v>
      </c>
      <c r="G6" s="215" t="s">
        <v>112</v>
      </c>
      <c r="H6" s="213" t="s">
        <v>110</v>
      </c>
      <c r="I6" s="214" t="s">
        <v>111</v>
      </c>
      <c r="J6" s="215" t="s">
        <v>112</v>
      </c>
    </row>
    <row r="7" spans="1:10" x14ac:dyDescent="0.3">
      <c r="A7" s="243" t="s">
        <v>254</v>
      </c>
      <c r="B7" s="216">
        <v>1.58</v>
      </c>
      <c r="C7" s="217">
        <v>1.3</v>
      </c>
      <c r="D7" s="218">
        <v>78</v>
      </c>
      <c r="E7" s="216">
        <v>1.82</v>
      </c>
      <c r="F7" s="217">
        <v>1.29</v>
      </c>
      <c r="G7" s="218">
        <v>87</v>
      </c>
      <c r="H7" s="216">
        <v>1.7</v>
      </c>
      <c r="I7" s="217">
        <v>1.3</v>
      </c>
      <c r="J7" s="218">
        <v>83</v>
      </c>
    </row>
    <row r="8" spans="1:10" x14ac:dyDescent="0.3">
      <c r="A8" s="243" t="s">
        <v>255</v>
      </c>
      <c r="B8" s="216">
        <v>0.44</v>
      </c>
      <c r="C8" s="217">
        <v>0.32</v>
      </c>
      <c r="D8" s="218">
        <v>80</v>
      </c>
      <c r="E8" s="216">
        <v>0.55000000000000004</v>
      </c>
      <c r="F8" s="217">
        <v>0.31</v>
      </c>
      <c r="G8" s="218">
        <v>96</v>
      </c>
      <c r="H8" s="216">
        <v>0.55000000000000004</v>
      </c>
      <c r="I8" s="217">
        <v>0.3</v>
      </c>
      <c r="J8" s="218">
        <v>97</v>
      </c>
    </row>
    <row r="9" spans="1:10" x14ac:dyDescent="0.3">
      <c r="A9" s="243" t="s">
        <v>256</v>
      </c>
      <c r="B9" s="216">
        <v>1.05</v>
      </c>
      <c r="C9" s="217">
        <v>0.99</v>
      </c>
      <c r="D9" s="218">
        <v>62</v>
      </c>
      <c r="E9" s="216">
        <v>0.88</v>
      </c>
      <c r="F9" s="217">
        <v>0.9</v>
      </c>
      <c r="G9" s="218">
        <v>53</v>
      </c>
      <c r="H9" s="216">
        <v>0.73</v>
      </c>
      <c r="I9" s="217">
        <v>0.85</v>
      </c>
      <c r="J9" s="218">
        <v>39</v>
      </c>
    </row>
    <row r="10" spans="1:10" x14ac:dyDescent="0.3">
      <c r="A10" s="243" t="s">
        <v>257</v>
      </c>
      <c r="B10" s="216">
        <v>3.07</v>
      </c>
      <c r="C10" s="217">
        <v>2.66</v>
      </c>
      <c r="D10" s="218">
        <v>75</v>
      </c>
      <c r="E10" s="216">
        <v>3.25</v>
      </c>
      <c r="F10" s="217">
        <v>2.5499999999999998</v>
      </c>
      <c r="G10" s="218">
        <v>84</v>
      </c>
      <c r="H10" s="216">
        <v>2.97</v>
      </c>
      <c r="I10" s="217">
        <v>2.4900000000000002</v>
      </c>
      <c r="J10" s="218">
        <v>77</v>
      </c>
    </row>
    <row r="11" spans="1:10" x14ac:dyDescent="0.3">
      <c r="A11" s="243" t="s">
        <v>258</v>
      </c>
      <c r="B11" s="216">
        <v>2.33</v>
      </c>
      <c r="C11" s="217">
        <v>1.59</v>
      </c>
      <c r="D11" s="218">
        <v>85</v>
      </c>
      <c r="E11" s="216">
        <v>2.11</v>
      </c>
      <c r="F11" s="217">
        <v>1.49</v>
      </c>
      <c r="G11" s="218">
        <v>86</v>
      </c>
      <c r="H11" s="216">
        <v>1.81</v>
      </c>
      <c r="I11" s="217">
        <v>1.44</v>
      </c>
      <c r="J11" s="218">
        <v>76</v>
      </c>
    </row>
    <row r="12" spans="1:10" x14ac:dyDescent="0.3">
      <c r="A12" s="243" t="s">
        <v>259</v>
      </c>
      <c r="B12" s="216"/>
      <c r="C12" s="217"/>
      <c r="D12" s="218"/>
      <c r="E12" s="216"/>
      <c r="F12" s="217"/>
      <c r="G12" s="218"/>
      <c r="H12" s="216"/>
      <c r="I12" s="217"/>
      <c r="J12" s="218"/>
    </row>
    <row r="13" spans="1:10" x14ac:dyDescent="0.3">
      <c r="A13" s="243" t="s">
        <v>260</v>
      </c>
      <c r="B13" s="216">
        <v>69.66</v>
      </c>
      <c r="C13" s="217">
        <v>62.53</v>
      </c>
      <c r="D13" s="218">
        <v>73</v>
      </c>
      <c r="E13" s="216">
        <v>64.42</v>
      </c>
      <c r="F13" s="217">
        <v>60.92</v>
      </c>
      <c r="G13" s="218">
        <v>61</v>
      </c>
      <c r="H13" s="216">
        <v>62.03</v>
      </c>
      <c r="I13" s="217">
        <v>59.71</v>
      </c>
      <c r="J13" s="218">
        <v>58</v>
      </c>
    </row>
    <row r="14" spans="1:10" x14ac:dyDescent="0.3">
      <c r="A14" s="243" t="s">
        <v>261</v>
      </c>
      <c r="B14" s="216">
        <v>76.12</v>
      </c>
      <c r="C14" s="217">
        <v>90.36</v>
      </c>
      <c r="D14" s="218">
        <v>35</v>
      </c>
      <c r="E14" s="216">
        <v>94.16</v>
      </c>
      <c r="F14" s="217">
        <v>94.68</v>
      </c>
      <c r="G14" s="218">
        <v>58</v>
      </c>
      <c r="H14" s="216">
        <v>96.27</v>
      </c>
      <c r="I14" s="217">
        <v>98.26</v>
      </c>
      <c r="J14" s="218">
        <v>54</v>
      </c>
    </row>
    <row r="15" spans="1:10" x14ac:dyDescent="0.3">
      <c r="A15" s="243" t="s">
        <v>262</v>
      </c>
      <c r="B15" s="216">
        <v>5.0199999999999996</v>
      </c>
      <c r="C15" s="217">
        <v>8.82</v>
      </c>
      <c r="D15" s="218">
        <v>23</v>
      </c>
      <c r="E15" s="216">
        <v>5.28</v>
      </c>
      <c r="F15" s="217">
        <v>9.18</v>
      </c>
      <c r="G15" s="218">
        <v>24</v>
      </c>
      <c r="H15" s="216">
        <v>5.83</v>
      </c>
      <c r="I15" s="217">
        <v>9.02</v>
      </c>
      <c r="J15" s="218">
        <v>31</v>
      </c>
    </row>
    <row r="16" spans="1:10" x14ac:dyDescent="0.3">
      <c r="A16" s="243"/>
      <c r="B16" s="216"/>
      <c r="C16" s="217"/>
      <c r="D16" s="218"/>
      <c r="E16" s="216"/>
      <c r="F16" s="217"/>
      <c r="G16" s="218"/>
      <c r="H16" s="216"/>
      <c r="I16" s="217"/>
      <c r="J16" s="218"/>
    </row>
    <row r="17" spans="1:10" x14ac:dyDescent="0.3">
      <c r="A17" s="199" t="s">
        <v>263</v>
      </c>
      <c r="B17" s="216"/>
      <c r="C17" s="217"/>
      <c r="D17" s="218"/>
      <c r="E17" s="216"/>
      <c r="F17" s="217"/>
      <c r="G17" s="218"/>
      <c r="H17" s="216"/>
      <c r="I17" s="217"/>
      <c r="J17" s="218"/>
    </row>
    <row r="18" spans="1:10" x14ac:dyDescent="0.3">
      <c r="A18" s="243" t="s">
        <v>264</v>
      </c>
      <c r="B18" s="216">
        <v>5.01</v>
      </c>
      <c r="C18" s="217">
        <v>4.53</v>
      </c>
      <c r="D18" s="218">
        <v>71</v>
      </c>
      <c r="E18" s="216">
        <v>5.31</v>
      </c>
      <c r="F18" s="217">
        <v>4.33</v>
      </c>
      <c r="G18" s="218">
        <v>87</v>
      </c>
      <c r="H18" s="216">
        <v>4.87</v>
      </c>
      <c r="I18" s="217">
        <v>4.28</v>
      </c>
      <c r="J18" s="218">
        <v>81</v>
      </c>
    </row>
    <row r="19" spans="1:10" x14ac:dyDescent="0.3">
      <c r="A19" s="243" t="s">
        <v>265</v>
      </c>
      <c r="B19" s="216">
        <v>4.8099999999999996</v>
      </c>
      <c r="C19" s="217">
        <v>4.5</v>
      </c>
      <c r="D19" s="218">
        <v>68</v>
      </c>
      <c r="E19" s="216">
        <v>5.18</v>
      </c>
      <c r="F19" s="217">
        <v>4.3</v>
      </c>
      <c r="G19" s="218">
        <v>85</v>
      </c>
      <c r="H19" s="216">
        <v>4.75</v>
      </c>
      <c r="I19" s="217">
        <v>4.24</v>
      </c>
      <c r="J19" s="218">
        <v>77</v>
      </c>
    </row>
    <row r="20" spans="1:10" x14ac:dyDescent="0.3">
      <c r="A20" s="243" t="s">
        <v>266</v>
      </c>
      <c r="B20" s="216">
        <v>4.8499999999999996</v>
      </c>
      <c r="C20" s="217">
        <v>4.55</v>
      </c>
      <c r="D20" s="218">
        <v>69</v>
      </c>
      <c r="E20" s="216">
        <v>5.04</v>
      </c>
      <c r="F20" s="217">
        <v>4.3499999999999996</v>
      </c>
      <c r="G20" s="218">
        <v>82</v>
      </c>
      <c r="H20" s="216">
        <v>4.49</v>
      </c>
      <c r="I20" s="217">
        <v>4.25</v>
      </c>
      <c r="J20" s="218">
        <v>66</v>
      </c>
    </row>
    <row r="21" spans="1:10" x14ac:dyDescent="0.3">
      <c r="A21" s="243" t="s">
        <v>267</v>
      </c>
      <c r="B21" s="216">
        <v>3.8</v>
      </c>
      <c r="C21" s="217">
        <v>4.41</v>
      </c>
      <c r="D21" s="218">
        <v>24</v>
      </c>
      <c r="E21" s="216">
        <v>4.54</v>
      </c>
      <c r="F21" s="217">
        <v>4.28</v>
      </c>
      <c r="G21" s="218">
        <v>68</v>
      </c>
      <c r="H21" s="216">
        <v>4.0199999999999996</v>
      </c>
      <c r="I21" s="217">
        <v>4.21</v>
      </c>
      <c r="J21" s="218">
        <v>42</v>
      </c>
    </row>
    <row r="22" spans="1:10" x14ac:dyDescent="0.3">
      <c r="A22" s="243" t="s">
        <v>268</v>
      </c>
      <c r="B22" s="216">
        <v>5.2</v>
      </c>
      <c r="C22" s="217">
        <v>4.6399999999999997</v>
      </c>
      <c r="D22" s="218">
        <v>74</v>
      </c>
      <c r="E22" s="216">
        <v>5.24</v>
      </c>
      <c r="F22" s="217">
        <v>4.38</v>
      </c>
      <c r="G22" s="218">
        <v>84</v>
      </c>
      <c r="H22" s="216">
        <v>4.6900000000000004</v>
      </c>
      <c r="I22" s="217">
        <v>4.3</v>
      </c>
      <c r="J22" s="218">
        <v>73</v>
      </c>
    </row>
    <row r="23" spans="1:10" x14ac:dyDescent="0.3">
      <c r="A23" s="243" t="s">
        <v>269</v>
      </c>
      <c r="B23" s="216">
        <v>5.04</v>
      </c>
      <c r="C23" s="217">
        <v>4.38</v>
      </c>
      <c r="D23" s="218">
        <v>74</v>
      </c>
      <c r="E23" s="216">
        <v>6.23</v>
      </c>
      <c r="F23" s="217">
        <v>4.18</v>
      </c>
      <c r="G23" s="218">
        <v>94</v>
      </c>
      <c r="H23" s="216">
        <v>6.04</v>
      </c>
      <c r="I23" s="217">
        <v>4.24</v>
      </c>
      <c r="J23" s="218">
        <v>94</v>
      </c>
    </row>
    <row r="24" spans="1:10" x14ac:dyDescent="0.3">
      <c r="A24" s="243" t="s">
        <v>270</v>
      </c>
      <c r="B24" s="216">
        <v>4.63</v>
      </c>
      <c r="C24" s="217">
        <v>5.8</v>
      </c>
      <c r="D24" s="218">
        <v>38</v>
      </c>
      <c r="E24" s="216">
        <v>5.5</v>
      </c>
      <c r="F24" s="217">
        <v>5.42</v>
      </c>
      <c r="G24" s="218">
        <v>60</v>
      </c>
      <c r="H24" s="216">
        <v>4.82</v>
      </c>
      <c r="I24" s="217">
        <v>5.43</v>
      </c>
      <c r="J24" s="218">
        <v>50</v>
      </c>
    </row>
    <row r="25" spans="1:10" x14ac:dyDescent="0.3">
      <c r="A25" s="243" t="s">
        <v>271</v>
      </c>
      <c r="B25" s="216" t="s">
        <v>21</v>
      </c>
      <c r="C25" s="217">
        <v>8.9700000000000006</v>
      </c>
      <c r="D25" s="218" t="s">
        <v>21</v>
      </c>
      <c r="E25" s="216" t="s">
        <v>21</v>
      </c>
      <c r="F25" s="217">
        <v>8.58</v>
      </c>
      <c r="G25" s="218" t="s">
        <v>21</v>
      </c>
      <c r="H25" s="216" t="s">
        <v>21</v>
      </c>
      <c r="I25" s="217">
        <v>8.3800000000000008</v>
      </c>
      <c r="J25" s="218" t="s">
        <v>21</v>
      </c>
    </row>
    <row r="26" spans="1:10" x14ac:dyDescent="0.3">
      <c r="A26" s="243" t="s">
        <v>272</v>
      </c>
      <c r="B26" s="216">
        <v>3.59</v>
      </c>
      <c r="C26" s="217">
        <v>4.42</v>
      </c>
      <c r="D26" s="218">
        <v>24</v>
      </c>
      <c r="E26" s="216">
        <v>3.79</v>
      </c>
      <c r="F26" s="217">
        <v>4.3499999999999996</v>
      </c>
      <c r="G26" s="218">
        <v>34</v>
      </c>
      <c r="H26" s="216">
        <v>4.08</v>
      </c>
      <c r="I26" s="217">
        <v>4.46</v>
      </c>
      <c r="J26" s="218">
        <v>42</v>
      </c>
    </row>
    <row r="27" spans="1:10" x14ac:dyDescent="0.3">
      <c r="A27" s="243" t="s">
        <v>273</v>
      </c>
      <c r="B27" s="216" t="s">
        <v>21</v>
      </c>
      <c r="C27" s="217">
        <v>3.58</v>
      </c>
      <c r="D27" s="218" t="s">
        <v>21</v>
      </c>
      <c r="E27" s="216" t="s">
        <v>21</v>
      </c>
      <c r="F27" s="217">
        <v>3.2</v>
      </c>
      <c r="G27" s="218" t="s">
        <v>21</v>
      </c>
      <c r="H27" s="216" t="s">
        <v>21</v>
      </c>
      <c r="I27" s="217">
        <v>3.54</v>
      </c>
      <c r="J27" s="218" t="s">
        <v>21</v>
      </c>
    </row>
    <row r="28" spans="1:10" x14ac:dyDescent="0.3">
      <c r="A28" s="243" t="s">
        <v>274</v>
      </c>
      <c r="B28" s="216">
        <v>2.4900000000000002</v>
      </c>
      <c r="C28" s="217">
        <v>2.4300000000000002</v>
      </c>
      <c r="D28" s="218">
        <v>55</v>
      </c>
      <c r="E28" s="216">
        <v>2.48</v>
      </c>
      <c r="F28" s="217">
        <v>2.35</v>
      </c>
      <c r="G28" s="218">
        <v>63</v>
      </c>
      <c r="H28" s="216">
        <v>2.33</v>
      </c>
      <c r="I28" s="217">
        <v>2.36</v>
      </c>
      <c r="J28" s="218">
        <v>50</v>
      </c>
    </row>
    <row r="29" spans="1:10" x14ac:dyDescent="0.3">
      <c r="A29" s="243" t="s">
        <v>275</v>
      </c>
      <c r="B29" s="216">
        <v>2.29</v>
      </c>
      <c r="C29" s="217">
        <v>2.2400000000000002</v>
      </c>
      <c r="D29" s="218">
        <v>53</v>
      </c>
      <c r="E29" s="216">
        <v>2.2799999999999998</v>
      </c>
      <c r="F29" s="217">
        <v>2.17</v>
      </c>
      <c r="G29" s="218">
        <v>58</v>
      </c>
      <c r="H29" s="216">
        <v>2.16</v>
      </c>
      <c r="I29" s="217">
        <v>2.17</v>
      </c>
      <c r="J29" s="218">
        <v>46</v>
      </c>
    </row>
    <row r="30" spans="1:10" x14ac:dyDescent="0.3">
      <c r="A30" s="243" t="s">
        <v>276</v>
      </c>
      <c r="B30" s="216">
        <v>3.38</v>
      </c>
      <c r="C30" s="217">
        <v>1.52</v>
      </c>
      <c r="D30" s="218">
        <v>94</v>
      </c>
      <c r="E30" s="216">
        <v>3.31</v>
      </c>
      <c r="F30" s="217">
        <v>1.57</v>
      </c>
      <c r="G30" s="218">
        <v>97</v>
      </c>
      <c r="H30" s="216" t="s">
        <v>21</v>
      </c>
      <c r="I30" s="217">
        <v>1.6</v>
      </c>
      <c r="J30" s="218" t="s">
        <v>21</v>
      </c>
    </row>
    <row r="31" spans="1:10" x14ac:dyDescent="0.3">
      <c r="A31" s="243" t="s">
        <v>277</v>
      </c>
      <c r="B31" s="216">
        <v>2.17</v>
      </c>
      <c r="C31" s="217">
        <v>2.31</v>
      </c>
      <c r="D31" s="218">
        <v>41</v>
      </c>
      <c r="E31" s="216">
        <v>2.15</v>
      </c>
      <c r="F31" s="217">
        <v>2.17</v>
      </c>
      <c r="G31" s="218">
        <v>48</v>
      </c>
      <c r="H31" s="216">
        <v>2.02</v>
      </c>
      <c r="I31" s="217">
        <v>2.09</v>
      </c>
      <c r="J31" s="218">
        <v>42</v>
      </c>
    </row>
    <row r="32" spans="1:10" x14ac:dyDescent="0.3">
      <c r="A32" s="243" t="s">
        <v>278</v>
      </c>
      <c r="B32" s="216">
        <v>3.04</v>
      </c>
      <c r="C32" s="217">
        <v>2.76</v>
      </c>
      <c r="D32" s="218">
        <v>60</v>
      </c>
      <c r="E32" s="216">
        <v>3.16</v>
      </c>
      <c r="F32" s="217">
        <v>2.7</v>
      </c>
      <c r="G32" s="218">
        <v>71</v>
      </c>
      <c r="H32" s="216">
        <v>3.15</v>
      </c>
      <c r="I32" s="217">
        <v>2.68</v>
      </c>
      <c r="J32" s="218">
        <v>73</v>
      </c>
    </row>
    <row r="33" spans="1:10" x14ac:dyDescent="0.3">
      <c r="A33" s="243" t="s">
        <v>64</v>
      </c>
      <c r="B33" s="216">
        <v>0.23</v>
      </c>
      <c r="C33" s="217">
        <v>0.26</v>
      </c>
      <c r="D33" s="218">
        <v>28</v>
      </c>
      <c r="E33" s="216">
        <v>0.26</v>
      </c>
      <c r="F33" s="217">
        <v>0.27</v>
      </c>
      <c r="G33" s="218">
        <v>39</v>
      </c>
      <c r="H33" s="216">
        <v>0.53</v>
      </c>
      <c r="I33" s="217">
        <v>0.5</v>
      </c>
      <c r="J33" s="218">
        <v>75</v>
      </c>
    </row>
    <row r="34" spans="1:10" x14ac:dyDescent="0.3">
      <c r="A34" s="243" t="s">
        <v>65</v>
      </c>
      <c r="B34" s="216">
        <v>1.97</v>
      </c>
      <c r="C34" s="217">
        <v>0.28999999999999998</v>
      </c>
      <c r="D34" s="218">
        <v>97</v>
      </c>
      <c r="E34" s="216">
        <v>14.81</v>
      </c>
      <c r="F34" s="217">
        <v>0.44</v>
      </c>
      <c r="G34" s="218">
        <v>97</v>
      </c>
      <c r="H34" s="216">
        <v>0</v>
      </c>
      <c r="I34" s="217">
        <v>0.56000000000000005</v>
      </c>
      <c r="J34" s="218">
        <v>16</v>
      </c>
    </row>
    <row r="35" spans="1:10" x14ac:dyDescent="0.3">
      <c r="A35" s="243" t="s">
        <v>279</v>
      </c>
      <c r="B35" s="216">
        <v>0.18</v>
      </c>
      <c r="C35" s="217">
        <v>0.31</v>
      </c>
      <c r="D35" s="218">
        <v>28</v>
      </c>
      <c r="E35" s="216">
        <v>0.18</v>
      </c>
      <c r="F35" s="217">
        <v>0.31</v>
      </c>
      <c r="G35" s="218">
        <v>28</v>
      </c>
      <c r="H35" s="216">
        <v>0.21</v>
      </c>
      <c r="I35" s="217">
        <v>0.34</v>
      </c>
      <c r="J35" s="218">
        <v>29</v>
      </c>
    </row>
    <row r="36" spans="1:10" x14ac:dyDescent="0.3">
      <c r="A36" s="243" t="s">
        <v>280</v>
      </c>
      <c r="B36" s="216">
        <v>0.16</v>
      </c>
      <c r="C36" s="217">
        <v>0.21</v>
      </c>
      <c r="D36" s="218">
        <v>56</v>
      </c>
      <c r="E36" s="216">
        <v>0.24</v>
      </c>
      <c r="F36" s="217">
        <v>0.21</v>
      </c>
      <c r="G36" s="218">
        <v>69</v>
      </c>
      <c r="H36" s="216">
        <v>0.14000000000000001</v>
      </c>
      <c r="I36" s="217">
        <v>0.27</v>
      </c>
      <c r="J36" s="218">
        <v>34</v>
      </c>
    </row>
    <row r="37" spans="1:10" x14ac:dyDescent="0.3">
      <c r="A37" s="243" t="s">
        <v>281</v>
      </c>
      <c r="B37" s="216">
        <v>0.08</v>
      </c>
      <c r="C37" s="217">
        <v>0.18</v>
      </c>
      <c r="D37" s="218">
        <v>22</v>
      </c>
      <c r="E37" s="216">
        <v>0.09</v>
      </c>
      <c r="F37" s="217">
        <v>0.18</v>
      </c>
      <c r="G37" s="218">
        <v>24</v>
      </c>
      <c r="H37" s="216">
        <v>0.1</v>
      </c>
      <c r="I37" s="217">
        <v>0.21</v>
      </c>
      <c r="J37" s="218">
        <v>25</v>
      </c>
    </row>
    <row r="38" spans="1:10" x14ac:dyDescent="0.3">
      <c r="A38" s="243" t="s">
        <v>282</v>
      </c>
      <c r="B38" s="216">
        <v>0.56999999999999995</v>
      </c>
      <c r="C38" s="217">
        <v>0.76</v>
      </c>
      <c r="D38" s="218">
        <v>31</v>
      </c>
      <c r="E38" s="216">
        <v>0.6</v>
      </c>
      <c r="F38" s="217">
        <v>0.77</v>
      </c>
      <c r="G38" s="218">
        <v>32</v>
      </c>
      <c r="H38" s="216">
        <v>0.83</v>
      </c>
      <c r="I38" s="217">
        <v>0.84</v>
      </c>
      <c r="J38" s="218">
        <v>47</v>
      </c>
    </row>
    <row r="39" spans="1:10" x14ac:dyDescent="0.3">
      <c r="A39" s="243" t="s">
        <v>283</v>
      </c>
      <c r="B39" s="216">
        <v>0.39</v>
      </c>
      <c r="C39" s="217">
        <v>0.75</v>
      </c>
      <c r="D39" s="218">
        <v>17</v>
      </c>
      <c r="E39" s="216">
        <v>0.71</v>
      </c>
      <c r="F39" s="217">
        <v>0.74</v>
      </c>
      <c r="G39" s="218">
        <v>47</v>
      </c>
      <c r="H39" s="216">
        <v>1.0900000000000001</v>
      </c>
      <c r="I39" s="217">
        <v>0.77</v>
      </c>
      <c r="J39" s="218">
        <v>79</v>
      </c>
    </row>
    <row r="40" spans="1:10" x14ac:dyDescent="0.3">
      <c r="A40" s="243" t="s">
        <v>284</v>
      </c>
      <c r="B40" s="216" t="s">
        <v>21</v>
      </c>
      <c r="C40" s="217">
        <v>0.23</v>
      </c>
      <c r="D40" s="218" t="s">
        <v>21</v>
      </c>
      <c r="E40" s="216" t="s">
        <v>21</v>
      </c>
      <c r="F40" s="217">
        <v>0.23</v>
      </c>
      <c r="G40" s="218" t="s">
        <v>21</v>
      </c>
      <c r="H40" s="216" t="s">
        <v>21</v>
      </c>
      <c r="I40" s="217">
        <v>0.33</v>
      </c>
      <c r="J40" s="218" t="s">
        <v>21</v>
      </c>
    </row>
    <row r="41" spans="1:10" x14ac:dyDescent="0.3">
      <c r="A41" s="243"/>
      <c r="B41" s="216"/>
      <c r="C41" s="217"/>
      <c r="D41" s="218"/>
      <c r="E41" s="216"/>
      <c r="F41" s="217"/>
      <c r="G41" s="218"/>
      <c r="H41" s="216"/>
      <c r="I41" s="217"/>
      <c r="J41" s="218"/>
    </row>
    <row r="42" spans="1:10" x14ac:dyDescent="0.3">
      <c r="A42" s="243" t="s">
        <v>285</v>
      </c>
      <c r="B42" s="216">
        <v>0.11</v>
      </c>
      <c r="C42" s="217">
        <v>0.4</v>
      </c>
      <c r="D42" s="218">
        <v>27</v>
      </c>
      <c r="E42" s="216">
        <v>0.05</v>
      </c>
      <c r="F42" s="217">
        <v>0.4</v>
      </c>
      <c r="G42" s="218">
        <v>11</v>
      </c>
      <c r="H42" s="216">
        <v>0.04</v>
      </c>
      <c r="I42" s="217">
        <v>0.47</v>
      </c>
      <c r="J42" s="218">
        <v>8</v>
      </c>
    </row>
    <row r="43" spans="1:10" x14ac:dyDescent="0.3">
      <c r="A43" s="243" t="s">
        <v>286</v>
      </c>
      <c r="B43" s="216">
        <v>1.28</v>
      </c>
      <c r="C43" s="217">
        <v>1.49</v>
      </c>
      <c r="D43" s="218">
        <v>53</v>
      </c>
      <c r="E43" s="216">
        <v>1.57</v>
      </c>
      <c r="F43" s="217">
        <v>1.41</v>
      </c>
      <c r="G43" s="218">
        <v>64</v>
      </c>
      <c r="H43" s="216">
        <v>1.67</v>
      </c>
      <c r="I43" s="217">
        <v>1.32</v>
      </c>
      <c r="J43" s="218">
        <v>71</v>
      </c>
    </row>
    <row r="44" spans="1:10" x14ac:dyDescent="0.3">
      <c r="A44" s="243" t="s">
        <v>287</v>
      </c>
      <c r="B44" s="216" t="s">
        <v>21</v>
      </c>
      <c r="C44" s="217">
        <v>3.95</v>
      </c>
      <c r="D44" s="218" t="s">
        <v>21</v>
      </c>
      <c r="E44" s="216" t="s">
        <v>21</v>
      </c>
      <c r="F44" s="217">
        <v>3.83</v>
      </c>
      <c r="G44" s="218" t="s">
        <v>21</v>
      </c>
      <c r="H44" s="216" t="s">
        <v>21</v>
      </c>
      <c r="I44" s="217">
        <v>4.07</v>
      </c>
      <c r="J44" s="218" t="s">
        <v>21</v>
      </c>
    </row>
    <row r="45" spans="1:10" x14ac:dyDescent="0.3">
      <c r="A45" s="243" t="s">
        <v>288</v>
      </c>
      <c r="B45" s="216">
        <v>0.25</v>
      </c>
      <c r="C45" s="217">
        <v>0.4</v>
      </c>
      <c r="D45" s="218">
        <v>29</v>
      </c>
      <c r="E45" s="216">
        <v>0.25</v>
      </c>
      <c r="F45" s="217">
        <v>0.39</v>
      </c>
      <c r="G45" s="218">
        <v>31</v>
      </c>
      <c r="H45" s="216">
        <v>0.28000000000000003</v>
      </c>
      <c r="I45" s="217">
        <v>0.42</v>
      </c>
      <c r="J45" s="218">
        <v>29</v>
      </c>
    </row>
    <row r="46" spans="1:10" x14ac:dyDescent="0.3">
      <c r="A46" s="243"/>
      <c r="B46" s="216"/>
      <c r="C46" s="217"/>
      <c r="D46" s="218"/>
      <c r="E46" s="216"/>
      <c r="F46" s="217"/>
      <c r="G46" s="218"/>
      <c r="H46" s="216"/>
      <c r="I46" s="217"/>
      <c r="J46" s="218"/>
    </row>
    <row r="47" spans="1:10" x14ac:dyDescent="0.3">
      <c r="A47" s="243"/>
      <c r="B47" s="216"/>
      <c r="C47" s="217"/>
      <c r="D47" s="218"/>
      <c r="E47" s="216"/>
      <c r="F47" s="217"/>
      <c r="G47" s="218"/>
      <c r="H47" s="216"/>
      <c r="I47" s="217"/>
      <c r="J47" s="218"/>
    </row>
    <row r="48" spans="1:10" x14ac:dyDescent="0.3">
      <c r="A48" s="199" t="s">
        <v>289</v>
      </c>
      <c r="B48" s="216"/>
      <c r="C48" s="217"/>
      <c r="D48" s="218"/>
      <c r="E48" s="216"/>
      <c r="F48" s="217"/>
      <c r="G48" s="218"/>
      <c r="H48" s="216"/>
      <c r="I48" s="217"/>
      <c r="J48" s="218"/>
    </row>
    <row r="49" spans="1:10" x14ac:dyDescent="0.3">
      <c r="A49" s="243" t="s">
        <v>290</v>
      </c>
      <c r="B49" s="216"/>
      <c r="C49" s="224">
        <v>1512</v>
      </c>
      <c r="D49" s="218"/>
      <c r="E49" s="216"/>
      <c r="F49" s="224">
        <v>1924</v>
      </c>
      <c r="G49" s="218"/>
      <c r="H49" s="216"/>
      <c r="I49" s="217">
        <v>2</v>
      </c>
      <c r="J49" s="218"/>
    </row>
    <row r="50" spans="1:10" x14ac:dyDescent="0.3">
      <c r="A50" s="243" t="s">
        <v>291</v>
      </c>
      <c r="B50" s="216"/>
      <c r="C50" s="224">
        <v>39860</v>
      </c>
      <c r="D50" s="218"/>
      <c r="E50" s="216"/>
      <c r="F50" s="224">
        <v>44200</v>
      </c>
      <c r="G50" s="218"/>
      <c r="H50" s="216"/>
      <c r="I50" s="224">
        <v>42281</v>
      </c>
      <c r="J50" s="218"/>
    </row>
    <row r="51" spans="1:10" x14ac:dyDescent="0.3">
      <c r="A51" s="243" t="s">
        <v>292</v>
      </c>
      <c r="B51" s="216"/>
      <c r="C51" s="217">
        <v>89</v>
      </c>
      <c r="D51" s="218"/>
      <c r="E51" s="216"/>
      <c r="F51" s="217">
        <v>-416</v>
      </c>
      <c r="G51" s="218"/>
      <c r="H51" s="216"/>
      <c r="I51" s="217">
        <v>368</v>
      </c>
      <c r="J51" s="218"/>
    </row>
    <row r="52" spans="1:10" x14ac:dyDescent="0.3">
      <c r="A52" s="243" t="s">
        <v>293</v>
      </c>
      <c r="B52" s="216"/>
      <c r="C52" s="224">
        <v>2561</v>
      </c>
      <c r="D52" s="218"/>
      <c r="E52" s="216"/>
      <c r="F52" s="224">
        <v>2650</v>
      </c>
      <c r="G52" s="218"/>
      <c r="H52" s="216"/>
      <c r="I52" s="217">
        <v>973</v>
      </c>
      <c r="J52" s="218"/>
    </row>
    <row r="53" spans="1:10" x14ac:dyDescent="0.3">
      <c r="A53" s="243" t="s">
        <v>294</v>
      </c>
      <c r="B53" s="216"/>
      <c r="C53" s="217">
        <v>31</v>
      </c>
      <c r="D53" s="218"/>
      <c r="E53" s="216"/>
      <c r="F53" s="217">
        <v>4</v>
      </c>
      <c r="G53" s="218"/>
      <c r="H53" s="216"/>
      <c r="I53" s="224">
        <v>1497</v>
      </c>
      <c r="J53" s="218"/>
    </row>
    <row r="54" spans="1:10" x14ac:dyDescent="0.3">
      <c r="A54" s="243" t="s">
        <v>295</v>
      </c>
      <c r="B54" s="216"/>
      <c r="C54" s="224">
        <v>6538</v>
      </c>
      <c r="D54" s="218"/>
      <c r="E54" s="216"/>
      <c r="F54" s="224">
        <v>10228</v>
      </c>
      <c r="G54" s="218"/>
      <c r="H54" s="216"/>
      <c r="I54" s="224">
        <v>11811</v>
      </c>
      <c r="J54" s="218"/>
    </row>
    <row r="55" spans="1:10" x14ac:dyDescent="0.3">
      <c r="A55" s="243" t="s">
        <v>296</v>
      </c>
      <c r="B55" s="216"/>
      <c r="C55" s="224">
        <v>94573</v>
      </c>
      <c r="D55" s="218"/>
      <c r="E55" s="216"/>
      <c r="F55" s="224">
        <v>139812</v>
      </c>
      <c r="G55" s="218"/>
      <c r="H55" s="216"/>
      <c r="I55" s="224">
        <v>162411</v>
      </c>
      <c r="J55" s="218"/>
    </row>
    <row r="56" spans="1:10" x14ac:dyDescent="0.3">
      <c r="A56" s="243" t="s">
        <v>297</v>
      </c>
      <c r="B56" s="216"/>
      <c r="C56" s="224">
        <v>-3418</v>
      </c>
      <c r="D56" s="218"/>
      <c r="E56" s="216"/>
      <c r="F56" s="217">
        <v>-543</v>
      </c>
      <c r="G56" s="218"/>
      <c r="H56" s="216"/>
      <c r="I56" s="217">
        <v>-636</v>
      </c>
      <c r="J56" s="218"/>
    </row>
    <row r="57" spans="1:10" x14ac:dyDescent="0.3">
      <c r="A57" s="243" t="s">
        <v>298</v>
      </c>
      <c r="B57" s="216"/>
      <c r="C57" s="224">
        <v>19848</v>
      </c>
      <c r="D57" s="218"/>
      <c r="E57" s="216"/>
      <c r="F57" s="224">
        <v>63145</v>
      </c>
      <c r="G57" s="218"/>
      <c r="H57" s="216"/>
      <c r="I57" s="224">
        <v>62930</v>
      </c>
      <c r="J57" s="218"/>
    </row>
    <row r="58" spans="1:10" x14ac:dyDescent="0.3">
      <c r="A58" s="243" t="s">
        <v>299</v>
      </c>
      <c r="B58" s="216"/>
      <c r="C58" s="224">
        <v>161594</v>
      </c>
      <c r="D58" s="218"/>
      <c r="E58" s="216"/>
      <c r="F58" s="224">
        <v>261004</v>
      </c>
      <c r="G58" s="218"/>
      <c r="H58" s="216"/>
      <c r="I58" s="224">
        <v>281637</v>
      </c>
      <c r="J58" s="218"/>
    </row>
    <row r="59" spans="1:10" x14ac:dyDescent="0.3">
      <c r="A59" s="243" t="s">
        <v>254</v>
      </c>
      <c r="B59" s="216"/>
      <c r="C59" s="224">
        <v>342901</v>
      </c>
      <c r="D59" s="218"/>
      <c r="E59" s="216"/>
      <c r="F59" s="224">
        <v>416560</v>
      </c>
      <c r="G59" s="218"/>
      <c r="H59" s="216"/>
      <c r="I59" s="224">
        <v>409332</v>
      </c>
      <c r="J59" s="218"/>
    </row>
    <row r="60" spans="1:10" x14ac:dyDescent="0.3">
      <c r="A60" s="243" t="s">
        <v>255</v>
      </c>
      <c r="B60" s="216"/>
      <c r="C60" s="224">
        <v>95494</v>
      </c>
      <c r="D60" s="218"/>
      <c r="E60" s="216"/>
      <c r="F60" s="224">
        <v>125404</v>
      </c>
      <c r="G60" s="218"/>
      <c r="H60" s="216"/>
      <c r="I60" s="224">
        <v>132523</v>
      </c>
      <c r="J60" s="218"/>
    </row>
    <row r="61" spans="1:10" x14ac:dyDescent="0.3">
      <c r="A61" s="243" t="s">
        <v>300</v>
      </c>
      <c r="B61" s="216"/>
      <c r="C61" s="217">
        <v>0</v>
      </c>
      <c r="D61" s="218"/>
      <c r="E61" s="216"/>
      <c r="F61" s="217">
        <v>0</v>
      </c>
      <c r="G61" s="218"/>
      <c r="H61" s="216"/>
      <c r="I61" s="217">
        <v>0</v>
      </c>
      <c r="J61" s="218"/>
    </row>
    <row r="62" spans="1:10" x14ac:dyDescent="0.3">
      <c r="A62" s="243" t="s">
        <v>301</v>
      </c>
      <c r="B62" s="216"/>
      <c r="C62" s="224">
        <v>10207</v>
      </c>
      <c r="D62" s="218"/>
      <c r="E62" s="216"/>
      <c r="F62" s="224">
        <v>11225</v>
      </c>
      <c r="G62" s="218"/>
      <c r="H62" s="216"/>
      <c r="I62" s="224">
        <v>8622</v>
      </c>
      <c r="J62" s="218"/>
    </row>
    <row r="63" spans="1:10" x14ac:dyDescent="0.3">
      <c r="A63" s="243" t="s">
        <v>302</v>
      </c>
      <c r="B63" s="216"/>
      <c r="C63" s="224">
        <v>216414</v>
      </c>
      <c r="D63" s="218"/>
      <c r="E63" s="216"/>
      <c r="F63" s="224">
        <v>191395</v>
      </c>
      <c r="G63" s="218"/>
      <c r="H63" s="216"/>
      <c r="I63" s="224">
        <v>166777</v>
      </c>
      <c r="J63" s="218"/>
    </row>
    <row r="64" spans="1:10" x14ac:dyDescent="0.3">
      <c r="A64" s="243" t="s">
        <v>303</v>
      </c>
      <c r="B64" s="216"/>
      <c r="C64" s="224">
        <v>665016</v>
      </c>
      <c r="D64" s="218"/>
      <c r="E64" s="216"/>
      <c r="F64" s="224">
        <v>744584</v>
      </c>
      <c r="G64" s="218"/>
      <c r="H64" s="216"/>
      <c r="I64" s="224">
        <v>717254</v>
      </c>
      <c r="J64" s="218"/>
    </row>
    <row r="65" spans="1:10" x14ac:dyDescent="0.3">
      <c r="A65" s="243" t="s">
        <v>304</v>
      </c>
      <c r="B65" s="216"/>
      <c r="C65" s="217">
        <v>327</v>
      </c>
      <c r="D65" s="218"/>
      <c r="E65" s="216"/>
      <c r="F65" s="217">
        <v>323</v>
      </c>
      <c r="G65" s="218"/>
      <c r="H65" s="216"/>
      <c r="I65" s="217">
        <v>304</v>
      </c>
      <c r="J65" s="218"/>
    </row>
    <row r="66" spans="1:10" x14ac:dyDescent="0.3">
      <c r="A66" s="243" t="s">
        <v>305</v>
      </c>
      <c r="B66" s="216"/>
      <c r="C66" s="217">
        <v>0</v>
      </c>
      <c r="D66" s="218"/>
      <c r="E66" s="216"/>
      <c r="F66" s="217">
        <v>0</v>
      </c>
      <c r="G66" s="218"/>
      <c r="H66" s="216"/>
      <c r="I66" s="217">
        <v>0</v>
      </c>
      <c r="J66" s="218"/>
    </row>
    <row r="67" spans="1:10" ht="15" thickBot="1" x14ac:dyDescent="0.35">
      <c r="A67" s="244" t="s">
        <v>306</v>
      </c>
      <c r="B67" s="226"/>
      <c r="C67" s="245">
        <v>69152</v>
      </c>
      <c r="D67" s="228"/>
      <c r="E67" s="226"/>
      <c r="F67" s="245">
        <v>72369</v>
      </c>
      <c r="G67" s="228"/>
      <c r="H67" s="226"/>
      <c r="I67" s="245">
        <v>81573</v>
      </c>
      <c r="J67" s="228"/>
    </row>
  </sheetData>
  <mergeCells count="4">
    <mergeCell ref="B4:J4"/>
    <mergeCell ref="B5:D5"/>
    <mergeCell ref="E5:G5"/>
    <mergeCell ref="H5:J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opLeftCell="A21" workbookViewId="0">
      <selection activeCell="A21" sqref="A1:XFD1048576"/>
    </sheetView>
  </sheetViews>
  <sheetFormatPr defaultColWidth="9.109375" defaultRowHeight="14.4" x14ac:dyDescent="0.3"/>
  <cols>
    <col min="1" max="1" width="33.44140625" style="207" bestFit="1" customWidth="1"/>
    <col min="2" max="4" width="10.5546875" style="207" bestFit="1" customWidth="1"/>
    <col min="5" max="5" width="13.33203125" style="207" customWidth="1"/>
    <col min="6" max="16384" width="9.109375" style="207"/>
  </cols>
  <sheetData>
    <row r="1" spans="1:5" x14ac:dyDescent="0.3">
      <c r="A1" s="207" t="s">
        <v>0</v>
      </c>
      <c r="B1" s="207" t="s">
        <v>1</v>
      </c>
      <c r="C1" s="207" t="s">
        <v>48</v>
      </c>
    </row>
    <row r="2" spans="1:5" x14ac:dyDescent="0.3">
      <c r="A2" s="207" t="s">
        <v>2</v>
      </c>
      <c r="B2" s="207" t="s">
        <v>49</v>
      </c>
      <c r="E2" s="229"/>
    </row>
    <row r="3" spans="1:5" ht="15" thickBot="1" x14ac:dyDescent="0.35">
      <c r="A3" s="207" t="s">
        <v>4</v>
      </c>
      <c r="B3" s="207" t="s">
        <v>3</v>
      </c>
      <c r="D3" s="208">
        <v>1000</v>
      </c>
    </row>
    <row r="4" spans="1:5" ht="15" thickBot="1" x14ac:dyDescent="0.35">
      <c r="B4" s="288" t="s">
        <v>108</v>
      </c>
      <c r="C4" s="289"/>
      <c r="D4" s="289"/>
      <c r="E4" s="290"/>
    </row>
    <row r="5" spans="1:5" x14ac:dyDescent="0.3">
      <c r="B5" s="298">
        <v>42004</v>
      </c>
      <c r="C5" s="300">
        <v>42369</v>
      </c>
      <c r="D5" s="300">
        <v>42735</v>
      </c>
      <c r="E5" s="302" t="s">
        <v>51</v>
      </c>
    </row>
    <row r="6" spans="1:5" ht="15" thickBot="1" x14ac:dyDescent="0.35">
      <c r="B6" s="299"/>
      <c r="C6" s="301"/>
      <c r="D6" s="301"/>
      <c r="E6" s="303"/>
    </row>
    <row r="7" spans="1:5" x14ac:dyDescent="0.3">
      <c r="A7" s="232" t="s">
        <v>52</v>
      </c>
      <c r="B7" s="216"/>
      <c r="C7" s="217"/>
      <c r="D7" s="217"/>
      <c r="E7" s="218"/>
    </row>
    <row r="8" spans="1:5" x14ac:dyDescent="0.3">
      <c r="A8" s="212" t="s">
        <v>53</v>
      </c>
      <c r="B8" s="236">
        <v>12423251</v>
      </c>
      <c r="C8" s="224">
        <v>13440567</v>
      </c>
      <c r="D8" s="224">
        <v>13622054</v>
      </c>
      <c r="E8" s="218">
        <v>1.35</v>
      </c>
    </row>
    <row r="9" spans="1:5" x14ac:dyDescent="0.3">
      <c r="A9" s="212" t="s">
        <v>54</v>
      </c>
      <c r="B9" s="236">
        <v>2124685</v>
      </c>
      <c r="C9" s="224">
        <v>2387773</v>
      </c>
      <c r="D9" s="224">
        <v>2492504</v>
      </c>
      <c r="E9" s="218">
        <v>4.3899999999999997</v>
      </c>
    </row>
    <row r="10" spans="1:5" x14ac:dyDescent="0.3">
      <c r="A10" s="212" t="s">
        <v>55</v>
      </c>
      <c r="B10" s="236">
        <v>383097</v>
      </c>
      <c r="C10" s="224">
        <v>519020</v>
      </c>
      <c r="D10" s="224">
        <v>626163</v>
      </c>
      <c r="E10" s="218">
        <v>20.64</v>
      </c>
    </row>
    <row r="11" spans="1:5" x14ac:dyDescent="0.3">
      <c r="A11" s="212" t="s">
        <v>56</v>
      </c>
      <c r="B11" s="236">
        <v>168335</v>
      </c>
      <c r="C11" s="224">
        <v>202719</v>
      </c>
      <c r="D11" s="224">
        <v>276882</v>
      </c>
      <c r="E11" s="218">
        <v>36.58</v>
      </c>
    </row>
    <row r="12" spans="1:5" x14ac:dyDescent="0.3">
      <c r="A12" s="212" t="s">
        <v>57</v>
      </c>
      <c r="B12" s="236">
        <v>512761</v>
      </c>
      <c r="C12" s="224">
        <v>657860</v>
      </c>
      <c r="D12" s="224">
        <v>876815</v>
      </c>
      <c r="E12" s="218">
        <v>33.28</v>
      </c>
    </row>
    <row r="13" spans="1:5" x14ac:dyDescent="0.3">
      <c r="A13" s="212" t="s">
        <v>58</v>
      </c>
      <c r="B13" s="236">
        <v>116086</v>
      </c>
      <c r="C13" s="224">
        <v>130181</v>
      </c>
      <c r="D13" s="224">
        <v>133867</v>
      </c>
      <c r="E13" s="218">
        <v>2.83</v>
      </c>
    </row>
    <row r="14" spans="1:5" x14ac:dyDescent="0.3">
      <c r="A14" s="212" t="s">
        <v>59</v>
      </c>
      <c r="B14" s="216">
        <v>0</v>
      </c>
      <c r="C14" s="217">
        <v>0</v>
      </c>
      <c r="D14" s="217">
        <v>0</v>
      </c>
      <c r="E14" s="218" t="s">
        <v>21</v>
      </c>
    </row>
    <row r="15" spans="1:5" x14ac:dyDescent="0.3">
      <c r="A15" s="212" t="s">
        <v>60</v>
      </c>
      <c r="B15" s="236">
        <v>15496043</v>
      </c>
      <c r="C15" s="224">
        <v>17077758</v>
      </c>
      <c r="D15" s="224">
        <v>17760551</v>
      </c>
      <c r="E15" s="218">
        <v>4</v>
      </c>
    </row>
    <row r="16" spans="1:5" x14ac:dyDescent="0.3">
      <c r="A16" s="212" t="s">
        <v>61</v>
      </c>
      <c r="B16" s="236">
        <v>1958137</v>
      </c>
      <c r="C16" s="224">
        <v>2207466</v>
      </c>
      <c r="D16" s="224">
        <v>2391587</v>
      </c>
      <c r="E16" s="218">
        <v>8.34</v>
      </c>
    </row>
    <row r="17" spans="1:5" x14ac:dyDescent="0.3">
      <c r="A17" s="212" t="s">
        <v>62</v>
      </c>
      <c r="B17" s="236">
        <v>338404</v>
      </c>
      <c r="C17" s="224">
        <v>313117</v>
      </c>
      <c r="D17" s="224">
        <v>307696</v>
      </c>
      <c r="E17" s="218">
        <v>-1.73</v>
      </c>
    </row>
    <row r="18" spans="1:5" x14ac:dyDescent="0.3">
      <c r="A18" s="212" t="s">
        <v>63</v>
      </c>
      <c r="B18" s="216">
        <v>0</v>
      </c>
      <c r="C18" s="217">
        <v>0</v>
      </c>
      <c r="D18" s="217">
        <v>0</v>
      </c>
      <c r="E18" s="218" t="s">
        <v>21</v>
      </c>
    </row>
    <row r="19" spans="1:5" x14ac:dyDescent="0.3">
      <c r="A19" s="212" t="s">
        <v>12</v>
      </c>
      <c r="B19" s="236">
        <v>7101</v>
      </c>
      <c r="C19" s="224">
        <v>6565</v>
      </c>
      <c r="D19" s="224">
        <v>6153</v>
      </c>
      <c r="E19" s="218">
        <v>-6.28</v>
      </c>
    </row>
    <row r="20" spans="1:5" x14ac:dyDescent="0.3">
      <c r="A20" s="212" t="s">
        <v>64</v>
      </c>
      <c r="B20" s="236">
        <v>1322699</v>
      </c>
      <c r="C20" s="224">
        <v>496078</v>
      </c>
      <c r="D20" s="224">
        <v>1117437</v>
      </c>
      <c r="E20" s="218">
        <v>125.25</v>
      </c>
    </row>
    <row r="21" spans="1:5" x14ac:dyDescent="0.3">
      <c r="A21" s="212" t="s">
        <v>65</v>
      </c>
      <c r="B21" s="216">
        <v>101</v>
      </c>
      <c r="C21" s="217">
        <v>1</v>
      </c>
      <c r="D21" s="217">
        <v>1</v>
      </c>
      <c r="E21" s="218">
        <v>0</v>
      </c>
    </row>
    <row r="22" spans="1:5" x14ac:dyDescent="0.3">
      <c r="A22" s="212" t="s">
        <v>66</v>
      </c>
      <c r="B22" s="236">
        <v>9874</v>
      </c>
      <c r="C22" s="224">
        <v>9511</v>
      </c>
      <c r="D22" s="224">
        <v>10303</v>
      </c>
      <c r="E22" s="218">
        <v>8.33</v>
      </c>
    </row>
    <row r="23" spans="1:5" x14ac:dyDescent="0.3">
      <c r="A23" s="212" t="s">
        <v>67</v>
      </c>
      <c r="B23" s="236">
        <v>3636316</v>
      </c>
      <c r="C23" s="224">
        <v>3032738</v>
      </c>
      <c r="D23" s="224">
        <v>3833177</v>
      </c>
      <c r="E23" s="218">
        <v>26.39</v>
      </c>
    </row>
    <row r="24" spans="1:5" x14ac:dyDescent="0.3">
      <c r="A24" s="199" t="s">
        <v>68</v>
      </c>
      <c r="B24" s="237">
        <v>19132359</v>
      </c>
      <c r="C24" s="238">
        <v>20110496</v>
      </c>
      <c r="D24" s="238">
        <v>21593728</v>
      </c>
      <c r="E24" s="239">
        <v>7.38</v>
      </c>
    </row>
    <row r="25" spans="1:5" x14ac:dyDescent="0.3">
      <c r="A25" s="212"/>
      <c r="B25" s="216"/>
      <c r="C25" s="217"/>
      <c r="D25" s="217"/>
      <c r="E25" s="218"/>
    </row>
    <row r="26" spans="1:5" x14ac:dyDescent="0.3">
      <c r="A26" s="212" t="s">
        <v>69</v>
      </c>
      <c r="B26" s="236">
        <v>280757</v>
      </c>
      <c r="C26" s="224">
        <v>276631</v>
      </c>
      <c r="D26" s="224">
        <v>328959</v>
      </c>
      <c r="E26" s="218">
        <v>18.920000000000002</v>
      </c>
    </row>
    <row r="27" spans="1:5" x14ac:dyDescent="0.3">
      <c r="A27" s="212" t="s">
        <v>70</v>
      </c>
      <c r="B27" s="236">
        <v>290494</v>
      </c>
      <c r="C27" s="224">
        <v>281102</v>
      </c>
      <c r="D27" s="224">
        <v>261875</v>
      </c>
      <c r="E27" s="218">
        <v>-6.84</v>
      </c>
    </row>
    <row r="28" spans="1:5" x14ac:dyDescent="0.3">
      <c r="A28" s="212" t="s">
        <v>71</v>
      </c>
      <c r="B28" s="236">
        <v>35478</v>
      </c>
      <c r="C28" s="224">
        <v>20405</v>
      </c>
      <c r="D28" s="224">
        <v>6738</v>
      </c>
      <c r="E28" s="218">
        <v>-66.98</v>
      </c>
    </row>
    <row r="29" spans="1:5" x14ac:dyDescent="0.3">
      <c r="A29" s="212" t="s">
        <v>72</v>
      </c>
      <c r="B29" s="216">
        <v>943</v>
      </c>
      <c r="C29" s="217">
        <v>770</v>
      </c>
      <c r="D29" s="217">
        <v>622</v>
      </c>
      <c r="E29" s="218">
        <v>-19.22</v>
      </c>
    </row>
    <row r="30" spans="1:5" x14ac:dyDescent="0.3">
      <c r="A30" s="212" t="s">
        <v>73</v>
      </c>
      <c r="B30" s="236">
        <v>16146</v>
      </c>
      <c r="C30" s="224">
        <v>15582</v>
      </c>
      <c r="D30" s="224">
        <v>23021</v>
      </c>
      <c r="E30" s="218">
        <v>47.74</v>
      </c>
    </row>
    <row r="31" spans="1:5" x14ac:dyDescent="0.3">
      <c r="A31" s="212" t="s">
        <v>74</v>
      </c>
      <c r="B31" s="236">
        <v>2856662</v>
      </c>
      <c r="C31" s="224">
        <v>2670300</v>
      </c>
      <c r="D31" s="224">
        <v>2583352</v>
      </c>
      <c r="E31" s="218">
        <v>-3.26</v>
      </c>
    </row>
    <row r="32" spans="1:5" ht="15" thickBot="1" x14ac:dyDescent="0.35">
      <c r="A32" s="219" t="s">
        <v>75</v>
      </c>
      <c r="B32" s="240">
        <v>22612839</v>
      </c>
      <c r="C32" s="221">
        <v>23375286</v>
      </c>
      <c r="D32" s="221">
        <v>24798295</v>
      </c>
      <c r="E32" s="222">
        <v>6.09</v>
      </c>
    </row>
    <row r="33" spans="1:5" ht="15" thickTop="1" x14ac:dyDescent="0.3">
      <c r="A33" s="199" t="s">
        <v>76</v>
      </c>
      <c r="B33" s="237">
        <v>22679263</v>
      </c>
      <c r="C33" s="238">
        <v>23189590</v>
      </c>
      <c r="D33" s="238">
        <v>24734992</v>
      </c>
      <c r="E33" s="239">
        <v>6.66</v>
      </c>
    </row>
    <row r="34" spans="1:5" x14ac:dyDescent="0.3">
      <c r="A34" s="212"/>
      <c r="B34" s="216"/>
      <c r="C34" s="217"/>
      <c r="D34" s="217"/>
      <c r="E34" s="218"/>
    </row>
    <row r="35" spans="1:5" x14ac:dyDescent="0.3">
      <c r="A35" s="212" t="s">
        <v>77</v>
      </c>
      <c r="B35" s="216"/>
      <c r="C35" s="217"/>
      <c r="D35" s="217"/>
      <c r="E35" s="218"/>
    </row>
    <row r="36" spans="1:5" x14ac:dyDescent="0.3">
      <c r="A36" s="212" t="s">
        <v>78</v>
      </c>
      <c r="B36" s="236">
        <v>1822269</v>
      </c>
      <c r="C36" s="224">
        <v>1266633</v>
      </c>
      <c r="D36" s="224">
        <v>1648350</v>
      </c>
      <c r="E36" s="218">
        <v>30.14</v>
      </c>
    </row>
    <row r="37" spans="1:5" x14ac:dyDescent="0.3">
      <c r="A37" s="212" t="s">
        <v>79</v>
      </c>
      <c r="B37" s="216">
        <v>0</v>
      </c>
      <c r="C37" s="217">
        <v>0</v>
      </c>
      <c r="D37" s="217">
        <v>1</v>
      </c>
      <c r="E37" s="218" t="s">
        <v>21</v>
      </c>
    </row>
    <row r="38" spans="1:5" x14ac:dyDescent="0.3">
      <c r="A38" s="212" t="s">
        <v>80</v>
      </c>
      <c r="B38" s="236">
        <v>6113138</v>
      </c>
      <c r="C38" s="224">
        <v>6599516</v>
      </c>
      <c r="D38" s="224">
        <v>6932717</v>
      </c>
      <c r="E38" s="218">
        <v>5.05</v>
      </c>
    </row>
    <row r="39" spans="1:5" x14ac:dyDescent="0.3">
      <c r="A39" s="212" t="s">
        <v>81</v>
      </c>
      <c r="B39" s="236">
        <v>6060487</v>
      </c>
      <c r="C39" s="224">
        <v>7445838</v>
      </c>
      <c r="D39" s="224">
        <v>7935184</v>
      </c>
      <c r="E39" s="218">
        <v>6.57</v>
      </c>
    </row>
    <row r="40" spans="1:5" x14ac:dyDescent="0.3">
      <c r="A40" s="212" t="s">
        <v>82</v>
      </c>
      <c r="B40" s="236">
        <v>2148169</v>
      </c>
      <c r="C40" s="224">
        <v>1804774</v>
      </c>
      <c r="D40" s="224">
        <v>1804578</v>
      </c>
      <c r="E40" s="218">
        <v>-0.01</v>
      </c>
    </row>
    <row r="41" spans="1:5" x14ac:dyDescent="0.3">
      <c r="A41" s="212" t="s">
        <v>83</v>
      </c>
      <c r="B41" s="236">
        <v>790388</v>
      </c>
      <c r="C41" s="224">
        <v>758907</v>
      </c>
      <c r="D41" s="224">
        <v>1038708</v>
      </c>
      <c r="E41" s="218">
        <v>36.869999999999997</v>
      </c>
    </row>
    <row r="42" spans="1:5" x14ac:dyDescent="0.3">
      <c r="A42" s="212" t="s">
        <v>84</v>
      </c>
      <c r="B42" s="236">
        <v>15353675</v>
      </c>
      <c r="C42" s="224">
        <v>16357854</v>
      </c>
      <c r="D42" s="224">
        <v>17282122</v>
      </c>
      <c r="E42" s="218">
        <v>5.65</v>
      </c>
    </row>
    <row r="43" spans="1:5" x14ac:dyDescent="0.3">
      <c r="A43" s="212" t="s">
        <v>85</v>
      </c>
      <c r="B43" s="236">
        <v>790388</v>
      </c>
      <c r="C43" s="224">
        <v>758907</v>
      </c>
      <c r="D43" s="224">
        <v>1038708</v>
      </c>
      <c r="E43" s="218">
        <v>36.869999999999997</v>
      </c>
    </row>
    <row r="44" spans="1:5" x14ac:dyDescent="0.3">
      <c r="A44" s="212" t="s">
        <v>86</v>
      </c>
      <c r="B44" s="236">
        <v>859682</v>
      </c>
      <c r="C44" s="224">
        <v>689251</v>
      </c>
      <c r="D44" s="224">
        <v>799481</v>
      </c>
      <c r="E44" s="218">
        <v>15.99</v>
      </c>
    </row>
    <row r="45" spans="1:5" x14ac:dyDescent="0.3">
      <c r="A45" s="212" t="s">
        <v>87</v>
      </c>
      <c r="B45" s="216">
        <v>0</v>
      </c>
      <c r="C45" s="217">
        <v>0</v>
      </c>
      <c r="D45" s="217">
        <v>0</v>
      </c>
      <c r="E45" s="218" t="s">
        <v>21</v>
      </c>
    </row>
    <row r="46" spans="1:5" x14ac:dyDescent="0.3">
      <c r="A46" s="199" t="s">
        <v>88</v>
      </c>
      <c r="B46" s="237">
        <v>17003745</v>
      </c>
      <c r="C46" s="238">
        <v>17806012</v>
      </c>
      <c r="D46" s="238">
        <v>19120311</v>
      </c>
      <c r="E46" s="239">
        <v>7.38</v>
      </c>
    </row>
    <row r="47" spans="1:5" x14ac:dyDescent="0.3">
      <c r="A47" s="212" t="s">
        <v>89</v>
      </c>
      <c r="B47" s="236">
        <v>313321</v>
      </c>
      <c r="C47" s="224">
        <v>304560</v>
      </c>
      <c r="D47" s="224">
        <v>352948</v>
      </c>
      <c r="E47" s="218">
        <v>15.89</v>
      </c>
    </row>
    <row r="48" spans="1:5" x14ac:dyDescent="0.3">
      <c r="A48" s="212" t="s">
        <v>90</v>
      </c>
      <c r="B48" s="236">
        <v>267628</v>
      </c>
      <c r="C48" s="224">
        <v>526374</v>
      </c>
      <c r="D48" s="224">
        <v>255042</v>
      </c>
      <c r="E48" s="218">
        <v>-51.55</v>
      </c>
    </row>
    <row r="49" spans="1:5" x14ac:dyDescent="0.3">
      <c r="A49" s="212" t="s">
        <v>91</v>
      </c>
      <c r="B49" s="236">
        <v>738277</v>
      </c>
      <c r="C49" s="224">
        <v>361898</v>
      </c>
      <c r="D49" s="224">
        <v>596852</v>
      </c>
      <c r="E49" s="218">
        <v>64.92</v>
      </c>
    </row>
    <row r="50" spans="1:5" x14ac:dyDescent="0.3">
      <c r="A50" s="212" t="s">
        <v>92</v>
      </c>
      <c r="B50" s="216">
        <v>0</v>
      </c>
      <c r="C50" s="217">
        <v>0</v>
      </c>
      <c r="D50" s="217">
        <v>0</v>
      </c>
      <c r="E50" s="218" t="s">
        <v>21</v>
      </c>
    </row>
    <row r="51" spans="1:5" x14ac:dyDescent="0.3">
      <c r="A51" s="212" t="s">
        <v>93</v>
      </c>
      <c r="B51" s="216">
        <v>490</v>
      </c>
      <c r="C51" s="217">
        <v>497</v>
      </c>
      <c r="D51" s="217">
        <v>504</v>
      </c>
      <c r="E51" s="218">
        <v>1.41</v>
      </c>
    </row>
    <row r="52" spans="1:5" x14ac:dyDescent="0.3">
      <c r="A52" s="212" t="s">
        <v>94</v>
      </c>
      <c r="B52" s="236">
        <v>235090</v>
      </c>
      <c r="C52" s="224">
        <v>243315</v>
      </c>
      <c r="D52" s="224">
        <v>268047</v>
      </c>
      <c r="E52" s="218">
        <v>10.16</v>
      </c>
    </row>
    <row r="53" spans="1:5" x14ac:dyDescent="0.3">
      <c r="A53" s="199" t="s">
        <v>95</v>
      </c>
      <c r="B53" s="237">
        <v>18558551</v>
      </c>
      <c r="C53" s="238">
        <v>19242656</v>
      </c>
      <c r="D53" s="238">
        <v>20593704</v>
      </c>
      <c r="E53" s="239">
        <v>7.02</v>
      </c>
    </row>
    <row r="54" spans="1:5" x14ac:dyDescent="0.3">
      <c r="A54" s="212" t="s">
        <v>96</v>
      </c>
      <c r="B54" s="216">
        <v>0</v>
      </c>
      <c r="C54" s="217">
        <v>0</v>
      </c>
      <c r="D54" s="217">
        <v>0</v>
      </c>
      <c r="E54" s="218" t="s">
        <v>21</v>
      </c>
    </row>
    <row r="55" spans="1:5" x14ac:dyDescent="0.3">
      <c r="A55" s="212" t="s">
        <v>97</v>
      </c>
      <c r="B55" s="236">
        <v>4054288</v>
      </c>
      <c r="C55" s="224">
        <v>4132630</v>
      </c>
      <c r="D55" s="224">
        <v>4204591</v>
      </c>
      <c r="E55" s="218">
        <v>1.74</v>
      </c>
    </row>
    <row r="56" spans="1:5" ht="15" thickBot="1" x14ac:dyDescent="0.35">
      <c r="A56" s="219" t="s">
        <v>98</v>
      </c>
      <c r="B56" s="240">
        <v>22612839</v>
      </c>
      <c r="C56" s="221">
        <v>23375286</v>
      </c>
      <c r="D56" s="221">
        <v>24798295</v>
      </c>
      <c r="E56" s="222">
        <v>6.09</v>
      </c>
    </row>
    <row r="57" spans="1:5" ht="15" thickTop="1" x14ac:dyDescent="0.3">
      <c r="A57" s="212"/>
      <c r="B57" s="216"/>
      <c r="C57" s="217"/>
      <c r="D57" s="217"/>
      <c r="E57" s="218"/>
    </row>
    <row r="58" spans="1:5" x14ac:dyDescent="0.3">
      <c r="A58" s="212" t="s">
        <v>99</v>
      </c>
      <c r="B58" s="216"/>
      <c r="C58" s="217"/>
      <c r="D58" s="217"/>
      <c r="E58" s="218"/>
    </row>
    <row r="59" spans="1:5" x14ac:dyDescent="0.3">
      <c r="A59" s="212" t="s">
        <v>100</v>
      </c>
      <c r="B59" s="216">
        <v>5</v>
      </c>
      <c r="C59" s="217">
        <v>4</v>
      </c>
      <c r="D59" s="217">
        <v>3</v>
      </c>
      <c r="E59" s="218"/>
    </row>
    <row r="60" spans="1:5" x14ac:dyDescent="0.3">
      <c r="A60" s="212" t="s">
        <v>101</v>
      </c>
      <c r="B60" s="236">
        <v>33441</v>
      </c>
      <c r="C60" s="224">
        <v>26111</v>
      </c>
      <c r="D60" s="224">
        <v>22030</v>
      </c>
      <c r="E60" s="218">
        <v>-15.63</v>
      </c>
    </row>
    <row r="61" spans="1:5" x14ac:dyDescent="0.3">
      <c r="A61" s="212" t="s">
        <v>102</v>
      </c>
      <c r="B61" s="236">
        <v>5087</v>
      </c>
      <c r="C61" s="224">
        <v>4609</v>
      </c>
      <c r="D61" s="224">
        <v>4216</v>
      </c>
      <c r="E61" s="218">
        <v>-8.5299999999999994</v>
      </c>
    </row>
    <row r="62" spans="1:5" x14ac:dyDescent="0.3">
      <c r="A62" s="212" t="s">
        <v>103</v>
      </c>
      <c r="B62" s="236">
        <v>2298555</v>
      </c>
      <c r="C62" s="224">
        <v>2522539</v>
      </c>
      <c r="D62" s="224">
        <v>2701220</v>
      </c>
      <c r="E62" s="218">
        <v>7.08</v>
      </c>
    </row>
    <row r="63" spans="1:5" x14ac:dyDescent="0.3">
      <c r="A63" s="212" t="s">
        <v>104</v>
      </c>
      <c r="B63" s="236">
        <v>866219</v>
      </c>
      <c r="C63" s="224">
        <v>758907</v>
      </c>
      <c r="D63" s="224">
        <v>1038708</v>
      </c>
      <c r="E63" s="218">
        <v>36.869999999999997</v>
      </c>
    </row>
    <row r="64" spans="1:5" x14ac:dyDescent="0.3">
      <c r="A64" s="212" t="s">
        <v>105</v>
      </c>
      <c r="B64" s="216" t="s">
        <v>21</v>
      </c>
      <c r="C64" s="217" t="s">
        <v>21</v>
      </c>
      <c r="D64" s="217" t="s">
        <v>21</v>
      </c>
      <c r="E64" s="218" t="s">
        <v>21</v>
      </c>
    </row>
    <row r="65" spans="1:5" x14ac:dyDescent="0.3">
      <c r="A65" s="212" t="s">
        <v>106</v>
      </c>
      <c r="B65" s="236">
        <v>286802</v>
      </c>
      <c r="C65" s="224">
        <v>363275</v>
      </c>
      <c r="D65" s="224">
        <v>387318</v>
      </c>
      <c r="E65" s="218">
        <v>6.62</v>
      </c>
    </row>
    <row r="66" spans="1:5" ht="15" thickBot="1" x14ac:dyDescent="0.35">
      <c r="A66" s="225" t="s">
        <v>107</v>
      </c>
      <c r="B66" s="246">
        <v>15325327</v>
      </c>
      <c r="C66" s="245">
        <v>16844664</v>
      </c>
      <c r="D66" s="245">
        <v>17507100</v>
      </c>
      <c r="E66" s="228">
        <v>3.93</v>
      </c>
    </row>
  </sheetData>
  <mergeCells count="5">
    <mergeCell ref="B5:B6"/>
    <mergeCell ref="C5:C6"/>
    <mergeCell ref="D5:D6"/>
    <mergeCell ref="E5:E6"/>
    <mergeCell ref="B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6" workbookViewId="0">
      <selection activeCell="A6" sqref="A1:XFD1048576"/>
    </sheetView>
  </sheetViews>
  <sheetFormatPr defaultColWidth="9.109375" defaultRowHeight="14.4" x14ac:dyDescent="0.3"/>
  <cols>
    <col min="1" max="1" width="33.33203125" style="207" bestFit="1" customWidth="1"/>
    <col min="2" max="2" width="9.109375" style="207"/>
    <col min="3" max="3" width="10.44140625" style="207" customWidth="1"/>
    <col min="4" max="5" width="9.109375" style="207"/>
    <col min="6" max="6" width="10.44140625" style="207" customWidth="1"/>
    <col min="7" max="8" width="9.109375" style="207"/>
    <col min="9" max="9" width="10.88671875" style="207" customWidth="1"/>
    <col min="10" max="16384" width="9.109375" style="207"/>
  </cols>
  <sheetData>
    <row r="1" spans="1:10" x14ac:dyDescent="0.3">
      <c r="A1" s="207" t="s">
        <v>0</v>
      </c>
      <c r="B1" s="207" t="s">
        <v>1</v>
      </c>
      <c r="C1" s="207" t="s">
        <v>48</v>
      </c>
    </row>
    <row r="2" spans="1:10" x14ac:dyDescent="0.3">
      <c r="A2" s="207" t="s">
        <v>2</v>
      </c>
      <c r="B2" s="207" t="s">
        <v>49</v>
      </c>
      <c r="E2" s="229"/>
      <c r="G2" s="229"/>
    </row>
    <row r="3" spans="1:10" ht="15" thickBot="1" x14ac:dyDescent="0.35">
      <c r="A3" s="207" t="s">
        <v>4</v>
      </c>
      <c r="B3" s="207" t="s">
        <v>3</v>
      </c>
      <c r="D3" s="208"/>
    </row>
    <row r="4" spans="1:10" ht="15" thickBot="1" x14ac:dyDescent="0.35">
      <c r="B4" s="304" t="s">
        <v>182</v>
      </c>
      <c r="C4" s="305"/>
      <c r="D4" s="305"/>
      <c r="E4" s="305"/>
      <c r="F4" s="305"/>
      <c r="G4" s="305"/>
      <c r="H4" s="305"/>
      <c r="I4" s="305"/>
      <c r="J4" s="306"/>
    </row>
    <row r="5" spans="1:10" ht="15" thickBot="1" x14ac:dyDescent="0.35">
      <c r="B5" s="285">
        <v>42004</v>
      </c>
      <c r="C5" s="286"/>
      <c r="D5" s="287"/>
      <c r="E5" s="286">
        <v>42369</v>
      </c>
      <c r="F5" s="286"/>
      <c r="G5" s="286"/>
      <c r="H5" s="285">
        <v>42735</v>
      </c>
      <c r="I5" s="286"/>
      <c r="J5" s="287"/>
    </row>
    <row r="6" spans="1:10" ht="15" thickBot="1" x14ac:dyDescent="0.35">
      <c r="A6" s="232" t="s">
        <v>162</v>
      </c>
      <c r="B6" s="209" t="s">
        <v>110</v>
      </c>
      <c r="C6" s="210" t="s">
        <v>111</v>
      </c>
      <c r="D6" s="211" t="s">
        <v>112</v>
      </c>
      <c r="E6" s="210" t="s">
        <v>110</v>
      </c>
      <c r="F6" s="210" t="s">
        <v>111</v>
      </c>
      <c r="G6" s="210" t="s">
        <v>112</v>
      </c>
      <c r="H6" s="209" t="s">
        <v>110</v>
      </c>
      <c r="I6" s="210" t="s">
        <v>111</v>
      </c>
      <c r="J6" s="211" t="s">
        <v>112</v>
      </c>
    </row>
    <row r="7" spans="1:10" x14ac:dyDescent="0.3">
      <c r="A7" s="212" t="s">
        <v>163</v>
      </c>
      <c r="B7" s="216">
        <v>1.31</v>
      </c>
      <c r="C7" s="217">
        <v>0.33</v>
      </c>
      <c r="D7" s="218">
        <v>90</v>
      </c>
      <c r="E7" s="217">
        <v>1.63</v>
      </c>
      <c r="F7" s="217">
        <v>0.39</v>
      </c>
      <c r="G7" s="217">
        <v>90</v>
      </c>
      <c r="H7" s="216">
        <v>2.09</v>
      </c>
      <c r="I7" s="217">
        <v>0.47</v>
      </c>
      <c r="J7" s="218">
        <v>91</v>
      </c>
    </row>
    <row r="8" spans="1:10" x14ac:dyDescent="0.3">
      <c r="A8" s="212" t="s">
        <v>164</v>
      </c>
      <c r="B8" s="216">
        <v>68.069999999999993</v>
      </c>
      <c r="C8" s="217">
        <v>64.02</v>
      </c>
      <c r="D8" s="218">
        <v>53</v>
      </c>
      <c r="E8" s="217">
        <v>69.69</v>
      </c>
      <c r="F8" s="217">
        <v>65.86</v>
      </c>
      <c r="G8" s="217">
        <v>55</v>
      </c>
      <c r="H8" s="216">
        <v>71.14</v>
      </c>
      <c r="I8" s="217">
        <v>67.28</v>
      </c>
      <c r="J8" s="218">
        <v>56</v>
      </c>
    </row>
    <row r="9" spans="1:10" x14ac:dyDescent="0.3">
      <c r="A9" s="212" t="s">
        <v>165</v>
      </c>
      <c r="B9" s="216">
        <v>0.5</v>
      </c>
      <c r="C9" s="217">
        <v>0.83</v>
      </c>
      <c r="D9" s="218">
        <v>20</v>
      </c>
      <c r="E9" s="217">
        <v>0.54</v>
      </c>
      <c r="F9" s="217">
        <v>0.75</v>
      </c>
      <c r="G9" s="217">
        <v>25</v>
      </c>
      <c r="H9" s="216">
        <v>0.54</v>
      </c>
      <c r="I9" s="217">
        <v>0.7</v>
      </c>
      <c r="J9" s="218">
        <v>30</v>
      </c>
    </row>
    <row r="10" spans="1:10" x14ac:dyDescent="0.3">
      <c r="A10" s="212" t="s">
        <v>60</v>
      </c>
      <c r="B10" s="216">
        <v>68.88</v>
      </c>
      <c r="C10" s="217">
        <v>64</v>
      </c>
      <c r="D10" s="218">
        <v>56</v>
      </c>
      <c r="E10" s="217">
        <v>70.78</v>
      </c>
      <c r="F10" s="217">
        <v>66.099999999999994</v>
      </c>
      <c r="G10" s="217">
        <v>58</v>
      </c>
      <c r="H10" s="216">
        <v>72.69</v>
      </c>
      <c r="I10" s="217">
        <v>67.62</v>
      </c>
      <c r="J10" s="218">
        <v>59</v>
      </c>
    </row>
    <row r="11" spans="1:10" x14ac:dyDescent="0.3">
      <c r="A11" s="212"/>
      <c r="B11" s="216"/>
      <c r="C11" s="217"/>
      <c r="D11" s="218"/>
      <c r="E11" s="217"/>
      <c r="F11" s="217"/>
      <c r="G11" s="217"/>
      <c r="H11" s="216"/>
      <c r="I11" s="217"/>
      <c r="J11" s="218"/>
    </row>
    <row r="12" spans="1:10" x14ac:dyDescent="0.3">
      <c r="A12" s="212" t="s">
        <v>64</v>
      </c>
      <c r="B12" s="216">
        <v>4.51</v>
      </c>
      <c r="C12" s="217">
        <v>4.2699999999999996</v>
      </c>
      <c r="D12" s="218">
        <v>66</v>
      </c>
      <c r="E12" s="217">
        <v>3.57</v>
      </c>
      <c r="F12" s="217">
        <v>3.83</v>
      </c>
      <c r="G12" s="217">
        <v>61</v>
      </c>
      <c r="H12" s="216">
        <v>3.2</v>
      </c>
      <c r="I12" s="217">
        <v>3.59</v>
      </c>
      <c r="J12" s="218">
        <v>59</v>
      </c>
    </row>
    <row r="13" spans="1:10" x14ac:dyDescent="0.3">
      <c r="A13" s="212" t="s">
        <v>65</v>
      </c>
      <c r="B13" s="216">
        <v>0</v>
      </c>
      <c r="C13" s="217">
        <v>0.27</v>
      </c>
      <c r="D13" s="218">
        <v>49</v>
      </c>
      <c r="E13" s="217">
        <v>0</v>
      </c>
      <c r="F13" s="217">
        <v>0.21</v>
      </c>
      <c r="G13" s="217">
        <v>50</v>
      </c>
      <c r="H13" s="216">
        <v>0</v>
      </c>
      <c r="I13" s="217">
        <v>0.19</v>
      </c>
      <c r="J13" s="218">
        <v>48</v>
      </c>
    </row>
    <row r="14" spans="1:10" x14ac:dyDescent="0.3">
      <c r="A14" s="212" t="s">
        <v>66</v>
      </c>
      <c r="B14" s="216">
        <v>0.04</v>
      </c>
      <c r="C14" s="217">
        <v>0.12</v>
      </c>
      <c r="D14" s="218">
        <v>61</v>
      </c>
      <c r="E14" s="217">
        <v>0.04</v>
      </c>
      <c r="F14" s="217">
        <v>0.12</v>
      </c>
      <c r="G14" s="217">
        <v>61</v>
      </c>
      <c r="H14" s="216">
        <v>0.04</v>
      </c>
      <c r="I14" s="217">
        <v>0.12</v>
      </c>
      <c r="J14" s="218">
        <v>63</v>
      </c>
    </row>
    <row r="15" spans="1:10" x14ac:dyDescent="0.3">
      <c r="A15" s="212" t="s">
        <v>102</v>
      </c>
      <c r="B15" s="216">
        <v>0.02</v>
      </c>
      <c r="C15" s="217">
        <v>2.91</v>
      </c>
      <c r="D15" s="218">
        <v>36</v>
      </c>
      <c r="E15" s="217">
        <v>0.02</v>
      </c>
      <c r="F15" s="217">
        <v>3.03</v>
      </c>
      <c r="G15" s="217">
        <v>30</v>
      </c>
      <c r="H15" s="216">
        <v>0.02</v>
      </c>
      <c r="I15" s="217">
        <v>2.8</v>
      </c>
      <c r="J15" s="218">
        <v>28</v>
      </c>
    </row>
    <row r="16" spans="1:10" x14ac:dyDescent="0.3">
      <c r="A16" s="212" t="s">
        <v>103</v>
      </c>
      <c r="B16" s="216">
        <v>10.85</v>
      </c>
      <c r="C16" s="217">
        <v>15.63</v>
      </c>
      <c r="D16" s="218">
        <v>32</v>
      </c>
      <c r="E16" s="217">
        <v>10.79</v>
      </c>
      <c r="F16" s="217">
        <v>15.2</v>
      </c>
      <c r="G16" s="217">
        <v>32</v>
      </c>
      <c r="H16" s="216">
        <v>10.56</v>
      </c>
      <c r="I16" s="217">
        <v>14.47</v>
      </c>
      <c r="J16" s="218">
        <v>32</v>
      </c>
    </row>
    <row r="17" spans="1:10" x14ac:dyDescent="0.3">
      <c r="A17" s="212"/>
      <c r="B17" s="216"/>
      <c r="C17" s="217"/>
      <c r="D17" s="218"/>
      <c r="E17" s="217"/>
      <c r="F17" s="217"/>
      <c r="G17" s="217"/>
      <c r="H17" s="216"/>
      <c r="I17" s="217"/>
      <c r="J17" s="218"/>
    </row>
    <row r="18" spans="1:10" x14ac:dyDescent="0.3">
      <c r="A18" s="212" t="s">
        <v>68</v>
      </c>
      <c r="B18" s="216">
        <v>84.3</v>
      </c>
      <c r="C18" s="217">
        <v>90.81</v>
      </c>
      <c r="D18" s="218">
        <v>3</v>
      </c>
      <c r="E18" s="217">
        <v>85.2</v>
      </c>
      <c r="F18" s="217">
        <v>91.47</v>
      </c>
      <c r="G18" s="217">
        <v>2</v>
      </c>
      <c r="H18" s="216">
        <v>86.5</v>
      </c>
      <c r="I18" s="217">
        <v>91.73</v>
      </c>
      <c r="J18" s="218">
        <v>5</v>
      </c>
    </row>
    <row r="19" spans="1:10" x14ac:dyDescent="0.3">
      <c r="A19" s="212"/>
      <c r="B19" s="216"/>
      <c r="C19" s="217"/>
      <c r="D19" s="218"/>
      <c r="E19" s="217"/>
      <c r="F19" s="217"/>
      <c r="G19" s="217"/>
      <c r="H19" s="216"/>
      <c r="I19" s="217"/>
      <c r="J19" s="218"/>
    </row>
    <row r="20" spans="1:10" x14ac:dyDescent="0.3">
      <c r="A20" s="212" t="s">
        <v>69</v>
      </c>
      <c r="B20" s="216">
        <v>1.3</v>
      </c>
      <c r="C20" s="217">
        <v>1.46</v>
      </c>
      <c r="D20" s="218">
        <v>38</v>
      </c>
      <c r="E20" s="217">
        <v>1.3</v>
      </c>
      <c r="F20" s="217">
        <v>1.25</v>
      </c>
      <c r="G20" s="217">
        <v>51</v>
      </c>
      <c r="H20" s="216">
        <v>1.35</v>
      </c>
      <c r="I20" s="217">
        <v>1.19</v>
      </c>
      <c r="J20" s="218">
        <v>58</v>
      </c>
    </row>
    <row r="21" spans="1:10" x14ac:dyDescent="0.3">
      <c r="A21" s="212" t="s">
        <v>166</v>
      </c>
      <c r="B21" s="216">
        <v>1.32</v>
      </c>
      <c r="C21" s="217">
        <v>1.1299999999999999</v>
      </c>
      <c r="D21" s="218">
        <v>61</v>
      </c>
      <c r="E21" s="217">
        <v>1.26</v>
      </c>
      <c r="F21" s="217">
        <v>1.08</v>
      </c>
      <c r="G21" s="217">
        <v>62</v>
      </c>
      <c r="H21" s="216">
        <v>1.1100000000000001</v>
      </c>
      <c r="I21" s="217">
        <v>1.06</v>
      </c>
      <c r="J21" s="218">
        <v>55</v>
      </c>
    </row>
    <row r="22" spans="1:10" x14ac:dyDescent="0.3">
      <c r="A22" s="212" t="s">
        <v>71</v>
      </c>
      <c r="B22" s="216">
        <v>0.13</v>
      </c>
      <c r="C22" s="217">
        <v>0.21</v>
      </c>
      <c r="D22" s="218">
        <v>54</v>
      </c>
      <c r="E22" s="217">
        <v>0.11</v>
      </c>
      <c r="F22" s="217">
        <v>0.14000000000000001</v>
      </c>
      <c r="G22" s="217">
        <v>58</v>
      </c>
      <c r="H22" s="216">
        <v>0.06</v>
      </c>
      <c r="I22" s="217">
        <v>0.1</v>
      </c>
      <c r="J22" s="218">
        <v>49</v>
      </c>
    </row>
    <row r="23" spans="1:10" x14ac:dyDescent="0.3">
      <c r="A23" s="212" t="s">
        <v>72</v>
      </c>
      <c r="B23" s="216">
        <v>0</v>
      </c>
      <c r="C23" s="217">
        <v>0.03</v>
      </c>
      <c r="D23" s="218">
        <v>78</v>
      </c>
      <c r="E23" s="217">
        <v>0</v>
      </c>
      <c r="F23" s="217">
        <v>0.03</v>
      </c>
      <c r="G23" s="217">
        <v>77</v>
      </c>
      <c r="H23" s="216">
        <v>0</v>
      </c>
      <c r="I23" s="217">
        <v>0.03</v>
      </c>
      <c r="J23" s="218">
        <v>78</v>
      </c>
    </row>
    <row r="24" spans="1:10" x14ac:dyDescent="0.3">
      <c r="A24" s="212" t="s">
        <v>73</v>
      </c>
      <c r="B24" s="216">
        <v>7.0000000000000007E-2</v>
      </c>
      <c r="C24" s="217">
        <v>0.02</v>
      </c>
      <c r="D24" s="218">
        <v>87</v>
      </c>
      <c r="E24" s="217">
        <v>7.0000000000000007E-2</v>
      </c>
      <c r="F24" s="217">
        <v>0.01</v>
      </c>
      <c r="G24" s="217">
        <v>88</v>
      </c>
      <c r="H24" s="216">
        <v>0.08</v>
      </c>
      <c r="I24" s="217">
        <v>0.01</v>
      </c>
      <c r="J24" s="218">
        <v>88</v>
      </c>
    </row>
    <row r="25" spans="1:10" x14ac:dyDescent="0.3">
      <c r="A25" s="212" t="s">
        <v>167</v>
      </c>
      <c r="B25" s="216">
        <v>12.87</v>
      </c>
      <c r="C25" s="217">
        <v>5.89</v>
      </c>
      <c r="D25" s="218">
        <v>97</v>
      </c>
      <c r="E25" s="217">
        <v>12.05</v>
      </c>
      <c r="F25" s="217">
        <v>5.65</v>
      </c>
      <c r="G25" s="217">
        <v>96</v>
      </c>
      <c r="H25" s="216">
        <v>10.9</v>
      </c>
      <c r="I25" s="217">
        <v>5.5</v>
      </c>
      <c r="J25" s="218">
        <v>96</v>
      </c>
    </row>
    <row r="26" spans="1:10" x14ac:dyDescent="0.3">
      <c r="A26" s="212" t="s">
        <v>168</v>
      </c>
      <c r="B26" s="216">
        <v>15.7</v>
      </c>
      <c r="C26" s="217">
        <v>9.19</v>
      </c>
      <c r="D26" s="218">
        <v>96</v>
      </c>
      <c r="E26" s="217">
        <v>14.8</v>
      </c>
      <c r="F26" s="217">
        <v>8.5299999999999994</v>
      </c>
      <c r="G26" s="217">
        <v>97</v>
      </c>
      <c r="H26" s="216">
        <v>13.5</v>
      </c>
      <c r="I26" s="217">
        <v>8.27</v>
      </c>
      <c r="J26" s="218">
        <v>94</v>
      </c>
    </row>
    <row r="27" spans="1:10" x14ac:dyDescent="0.3">
      <c r="A27" s="212" t="s">
        <v>169</v>
      </c>
      <c r="B27" s="216">
        <v>100</v>
      </c>
      <c r="C27" s="217">
        <v>100</v>
      </c>
      <c r="D27" s="218">
        <v>99</v>
      </c>
      <c r="E27" s="217">
        <v>100</v>
      </c>
      <c r="F27" s="217">
        <v>100</v>
      </c>
      <c r="G27" s="217">
        <v>99</v>
      </c>
      <c r="H27" s="216">
        <v>100</v>
      </c>
      <c r="I27" s="217">
        <v>100</v>
      </c>
      <c r="J27" s="218">
        <v>99</v>
      </c>
    </row>
    <row r="28" spans="1:10" x14ac:dyDescent="0.3">
      <c r="A28" s="212"/>
      <c r="B28" s="216"/>
      <c r="C28" s="217"/>
      <c r="D28" s="218"/>
      <c r="E28" s="217"/>
      <c r="F28" s="217"/>
      <c r="G28" s="217"/>
      <c r="H28" s="216"/>
      <c r="I28" s="217"/>
      <c r="J28" s="218"/>
    </row>
    <row r="29" spans="1:10" x14ac:dyDescent="0.3">
      <c r="A29" s="212" t="s">
        <v>170</v>
      </c>
      <c r="B29" s="216">
        <v>0.27</v>
      </c>
      <c r="C29" s="217">
        <v>0.91</v>
      </c>
      <c r="D29" s="218">
        <v>24</v>
      </c>
      <c r="E29" s="217">
        <v>0.25</v>
      </c>
      <c r="F29" s="217">
        <v>0.79</v>
      </c>
      <c r="G29" s="217">
        <v>24</v>
      </c>
      <c r="H29" s="216">
        <v>0.27</v>
      </c>
      <c r="I29" s="217">
        <v>0.71</v>
      </c>
      <c r="J29" s="218">
        <v>28</v>
      </c>
    </row>
    <row r="30" spans="1:10" x14ac:dyDescent="0.3">
      <c r="A30" s="212"/>
      <c r="B30" s="216"/>
      <c r="C30" s="217"/>
      <c r="D30" s="218"/>
      <c r="E30" s="217"/>
      <c r="F30" s="217"/>
      <c r="G30" s="217"/>
      <c r="H30" s="216"/>
      <c r="I30" s="217"/>
      <c r="J30" s="218"/>
    </row>
    <row r="31" spans="1:10" x14ac:dyDescent="0.3">
      <c r="A31" s="212" t="s">
        <v>171</v>
      </c>
      <c r="B31" s="216"/>
      <c r="C31" s="217"/>
      <c r="D31" s="218"/>
      <c r="E31" s="217"/>
      <c r="F31" s="217"/>
      <c r="G31" s="217"/>
      <c r="H31" s="216"/>
      <c r="I31" s="217"/>
      <c r="J31" s="218"/>
    </row>
    <row r="32" spans="1:10" x14ac:dyDescent="0.3">
      <c r="A32" s="212" t="s">
        <v>78</v>
      </c>
      <c r="B32" s="216">
        <v>7.06</v>
      </c>
      <c r="C32" s="217">
        <v>7.52</v>
      </c>
      <c r="D32" s="218">
        <v>54</v>
      </c>
      <c r="E32" s="217">
        <v>6.66</v>
      </c>
      <c r="F32" s="217">
        <v>7.82</v>
      </c>
      <c r="G32" s="217">
        <v>47</v>
      </c>
      <c r="H32" s="216">
        <v>6.38</v>
      </c>
      <c r="I32" s="217">
        <v>8.25</v>
      </c>
      <c r="J32" s="218">
        <v>43</v>
      </c>
    </row>
    <row r="33" spans="1:10" x14ac:dyDescent="0.3">
      <c r="A33" s="212" t="s">
        <v>172</v>
      </c>
      <c r="B33" s="216">
        <v>0.48</v>
      </c>
      <c r="C33" s="217">
        <v>2.1</v>
      </c>
      <c r="D33" s="218">
        <v>18</v>
      </c>
      <c r="E33" s="217">
        <v>0</v>
      </c>
      <c r="F33" s="217">
        <v>2.19</v>
      </c>
      <c r="G33" s="217">
        <v>9</v>
      </c>
      <c r="H33" s="216">
        <v>0</v>
      </c>
      <c r="I33" s="217">
        <v>2.0499999999999998</v>
      </c>
      <c r="J33" s="218">
        <v>11</v>
      </c>
    </row>
    <row r="34" spans="1:10" x14ac:dyDescent="0.3">
      <c r="A34" s="212" t="s">
        <v>80</v>
      </c>
      <c r="B34" s="216">
        <v>26.93</v>
      </c>
      <c r="C34" s="217">
        <v>34.39</v>
      </c>
      <c r="D34" s="218">
        <v>36</v>
      </c>
      <c r="E34" s="217">
        <v>27.75</v>
      </c>
      <c r="F34" s="217">
        <v>35.06</v>
      </c>
      <c r="G34" s="217">
        <v>37</v>
      </c>
      <c r="H34" s="216">
        <v>28.09</v>
      </c>
      <c r="I34" s="217">
        <v>35.380000000000003</v>
      </c>
      <c r="J34" s="218">
        <v>36</v>
      </c>
    </row>
    <row r="35" spans="1:10" x14ac:dyDescent="0.3">
      <c r="A35" s="212" t="s">
        <v>173</v>
      </c>
      <c r="B35" s="216">
        <v>26.58</v>
      </c>
      <c r="C35" s="217">
        <v>13.72</v>
      </c>
      <c r="D35" s="218">
        <v>79</v>
      </c>
      <c r="E35" s="217">
        <v>29.45</v>
      </c>
      <c r="F35" s="217">
        <v>14.09</v>
      </c>
      <c r="G35" s="217">
        <v>83</v>
      </c>
      <c r="H35" s="216">
        <v>31.57</v>
      </c>
      <c r="I35" s="217">
        <v>14.43</v>
      </c>
      <c r="J35" s="218">
        <v>83</v>
      </c>
    </row>
    <row r="36" spans="1:10" x14ac:dyDescent="0.3">
      <c r="A36" s="212" t="s">
        <v>174</v>
      </c>
      <c r="B36" s="216">
        <v>9.8699999999999992</v>
      </c>
      <c r="C36" s="217">
        <v>11.6</v>
      </c>
      <c r="D36" s="218">
        <v>45</v>
      </c>
      <c r="E36" s="217">
        <v>8.5399999999999991</v>
      </c>
      <c r="F36" s="217">
        <v>10.86</v>
      </c>
      <c r="G36" s="217">
        <v>40</v>
      </c>
      <c r="H36" s="216">
        <v>7.42</v>
      </c>
      <c r="I36" s="217">
        <v>9.93</v>
      </c>
      <c r="J36" s="218">
        <v>38</v>
      </c>
    </row>
    <row r="37" spans="1:10" x14ac:dyDescent="0.3">
      <c r="A37" s="212" t="s">
        <v>83</v>
      </c>
      <c r="B37" s="216">
        <v>3.66</v>
      </c>
      <c r="C37" s="217">
        <v>3.06</v>
      </c>
      <c r="D37" s="218">
        <v>66</v>
      </c>
      <c r="E37" s="217">
        <v>3.38</v>
      </c>
      <c r="F37" s="217">
        <v>3.93</v>
      </c>
      <c r="G37" s="217">
        <v>55</v>
      </c>
      <c r="H37" s="216">
        <v>4.03</v>
      </c>
      <c r="I37" s="217">
        <v>4.0199999999999996</v>
      </c>
      <c r="J37" s="218">
        <v>58</v>
      </c>
    </row>
    <row r="38" spans="1:10" x14ac:dyDescent="0.3">
      <c r="A38" s="212" t="s">
        <v>84</v>
      </c>
      <c r="B38" s="216">
        <v>67.27</v>
      </c>
      <c r="C38" s="217">
        <v>70.22</v>
      </c>
      <c r="D38" s="218">
        <v>33</v>
      </c>
      <c r="E38" s="217">
        <v>69.03</v>
      </c>
      <c r="F38" s="217">
        <v>69.680000000000007</v>
      </c>
      <c r="G38" s="217">
        <v>39</v>
      </c>
      <c r="H38" s="216">
        <v>69.42</v>
      </c>
      <c r="I38" s="217">
        <v>69.989999999999995</v>
      </c>
      <c r="J38" s="218">
        <v>43</v>
      </c>
    </row>
    <row r="39" spans="1:10" x14ac:dyDescent="0.3">
      <c r="A39" s="212" t="s">
        <v>85</v>
      </c>
      <c r="B39" s="216">
        <v>3.66</v>
      </c>
      <c r="C39" s="217">
        <v>3.06</v>
      </c>
      <c r="D39" s="218">
        <v>66</v>
      </c>
      <c r="E39" s="217">
        <v>3.38</v>
      </c>
      <c r="F39" s="217">
        <v>3.93</v>
      </c>
      <c r="G39" s="217">
        <v>55</v>
      </c>
      <c r="H39" s="216">
        <v>4.03</v>
      </c>
      <c r="I39" s="217">
        <v>4.0199999999999996</v>
      </c>
      <c r="J39" s="218">
        <v>58</v>
      </c>
    </row>
    <row r="40" spans="1:10" x14ac:dyDescent="0.3">
      <c r="A40" s="212" t="s">
        <v>86</v>
      </c>
      <c r="B40" s="216">
        <v>3.97</v>
      </c>
      <c r="C40" s="217">
        <v>3</v>
      </c>
      <c r="D40" s="218">
        <v>70</v>
      </c>
      <c r="E40" s="217">
        <v>3.28</v>
      </c>
      <c r="F40" s="217">
        <v>3.13</v>
      </c>
      <c r="G40" s="217">
        <v>65</v>
      </c>
      <c r="H40" s="216">
        <v>3.09</v>
      </c>
      <c r="I40" s="217">
        <v>3.11</v>
      </c>
      <c r="J40" s="218">
        <v>61</v>
      </c>
    </row>
    <row r="41" spans="1:10" x14ac:dyDescent="0.3">
      <c r="A41" s="212" t="s">
        <v>87</v>
      </c>
      <c r="B41" s="216">
        <v>0</v>
      </c>
      <c r="C41" s="217">
        <v>0.3</v>
      </c>
      <c r="D41" s="218">
        <v>79</v>
      </c>
      <c r="E41" s="217">
        <v>0</v>
      </c>
      <c r="F41" s="217">
        <v>0.24</v>
      </c>
      <c r="G41" s="217">
        <v>81</v>
      </c>
      <c r="H41" s="216">
        <v>0</v>
      </c>
      <c r="I41" s="217">
        <v>0.17</v>
      </c>
      <c r="J41" s="218">
        <v>84</v>
      </c>
    </row>
    <row r="42" spans="1:10" x14ac:dyDescent="0.3">
      <c r="A42" s="212" t="s">
        <v>88</v>
      </c>
      <c r="B42" s="216">
        <v>74.89</v>
      </c>
      <c r="C42" s="217">
        <v>79.3</v>
      </c>
      <c r="D42" s="218">
        <v>24</v>
      </c>
      <c r="E42" s="217">
        <v>75.680000000000007</v>
      </c>
      <c r="F42" s="217">
        <v>79.42</v>
      </c>
      <c r="G42" s="217">
        <v>27</v>
      </c>
      <c r="H42" s="216">
        <v>76.540000000000006</v>
      </c>
      <c r="I42" s="217">
        <v>79.459999999999994</v>
      </c>
      <c r="J42" s="218">
        <v>29</v>
      </c>
    </row>
    <row r="43" spans="1:10" x14ac:dyDescent="0.3">
      <c r="A43" s="212"/>
      <c r="B43" s="216"/>
      <c r="C43" s="217"/>
      <c r="D43" s="218"/>
      <c r="E43" s="217"/>
      <c r="F43" s="217"/>
      <c r="G43" s="217"/>
      <c r="H43" s="216"/>
      <c r="I43" s="217"/>
      <c r="J43" s="218"/>
    </row>
    <row r="44" spans="1:10" x14ac:dyDescent="0.3">
      <c r="A44" s="212" t="s">
        <v>175</v>
      </c>
      <c r="B44" s="216">
        <v>1.44</v>
      </c>
      <c r="C44" s="217">
        <v>2</v>
      </c>
      <c r="D44" s="218">
        <v>50</v>
      </c>
      <c r="E44" s="217">
        <v>1.38</v>
      </c>
      <c r="F44" s="217">
        <v>1.82</v>
      </c>
      <c r="G44" s="217">
        <v>53</v>
      </c>
      <c r="H44" s="216">
        <v>1.37</v>
      </c>
      <c r="I44" s="217">
        <v>1.53</v>
      </c>
      <c r="J44" s="218">
        <v>56</v>
      </c>
    </row>
    <row r="45" spans="1:10" x14ac:dyDescent="0.3">
      <c r="A45" s="212" t="s">
        <v>176</v>
      </c>
      <c r="B45" s="216">
        <v>4.6500000000000004</v>
      </c>
      <c r="C45" s="217">
        <v>3.34</v>
      </c>
      <c r="D45" s="218">
        <v>68</v>
      </c>
      <c r="E45" s="217">
        <v>4.04</v>
      </c>
      <c r="F45" s="217">
        <v>3.74</v>
      </c>
      <c r="G45" s="217">
        <v>59</v>
      </c>
      <c r="H45" s="216">
        <v>3.68</v>
      </c>
      <c r="I45" s="217">
        <v>4.1399999999999997</v>
      </c>
      <c r="J45" s="218">
        <v>52</v>
      </c>
    </row>
    <row r="46" spans="1:10" x14ac:dyDescent="0.3">
      <c r="A46" s="212" t="s">
        <v>177</v>
      </c>
      <c r="B46" s="216">
        <v>0</v>
      </c>
      <c r="C46" s="217">
        <v>0.5</v>
      </c>
      <c r="D46" s="218">
        <v>35</v>
      </c>
      <c r="E46" s="217">
        <v>0</v>
      </c>
      <c r="F46" s="217">
        <v>0.46</v>
      </c>
      <c r="G46" s="217">
        <v>36</v>
      </c>
      <c r="H46" s="216">
        <v>0</v>
      </c>
      <c r="I46" s="217">
        <v>0.45</v>
      </c>
      <c r="J46" s="218">
        <v>40</v>
      </c>
    </row>
    <row r="47" spans="1:10" x14ac:dyDescent="0.3">
      <c r="A47" s="212" t="s">
        <v>178</v>
      </c>
      <c r="B47" s="216">
        <v>8.2799999999999994</v>
      </c>
      <c r="C47" s="217">
        <v>10.7</v>
      </c>
      <c r="D47" s="218">
        <v>41</v>
      </c>
      <c r="E47" s="217">
        <v>7.97</v>
      </c>
      <c r="F47" s="217">
        <v>11.4</v>
      </c>
      <c r="G47" s="217">
        <v>37</v>
      </c>
      <c r="H47" s="216">
        <v>7.37</v>
      </c>
      <c r="I47" s="217">
        <v>11.53</v>
      </c>
      <c r="J47" s="218">
        <v>29</v>
      </c>
    </row>
    <row r="48" spans="1:10" x14ac:dyDescent="0.3">
      <c r="A48" s="212"/>
      <c r="B48" s="216"/>
      <c r="C48" s="217"/>
      <c r="D48" s="218"/>
      <c r="E48" s="217"/>
      <c r="F48" s="217"/>
      <c r="G48" s="217"/>
      <c r="H48" s="216"/>
      <c r="I48" s="217"/>
      <c r="J48" s="218"/>
    </row>
    <row r="49" spans="1:10" x14ac:dyDescent="0.3">
      <c r="A49" s="212" t="s">
        <v>94</v>
      </c>
      <c r="B49" s="216">
        <v>1.03</v>
      </c>
      <c r="C49" s="217">
        <v>1.1000000000000001</v>
      </c>
      <c r="D49" s="218">
        <v>54</v>
      </c>
      <c r="E49" s="217">
        <v>1.08</v>
      </c>
      <c r="F49" s="217">
        <v>1.08</v>
      </c>
      <c r="G49" s="217">
        <v>57</v>
      </c>
      <c r="H49" s="216">
        <v>1.1499999999999999</v>
      </c>
      <c r="I49" s="217">
        <v>1.05</v>
      </c>
      <c r="J49" s="218">
        <v>63</v>
      </c>
    </row>
    <row r="50" spans="1:10" x14ac:dyDescent="0.3">
      <c r="A50" s="212" t="s">
        <v>95</v>
      </c>
      <c r="B50" s="216">
        <v>82.01</v>
      </c>
      <c r="C50" s="217">
        <v>88</v>
      </c>
      <c r="D50" s="218">
        <v>4</v>
      </c>
      <c r="E50" s="217">
        <v>82.18</v>
      </c>
      <c r="F50" s="217">
        <v>88.18</v>
      </c>
      <c r="G50" s="217">
        <v>3</v>
      </c>
      <c r="H50" s="216">
        <v>82.73</v>
      </c>
      <c r="I50" s="217">
        <v>88.25</v>
      </c>
      <c r="J50" s="218">
        <v>2</v>
      </c>
    </row>
    <row r="51" spans="1:10" x14ac:dyDescent="0.3">
      <c r="A51" s="212"/>
      <c r="B51" s="216"/>
      <c r="C51" s="217"/>
      <c r="D51" s="218"/>
      <c r="E51" s="217"/>
      <c r="F51" s="217"/>
      <c r="G51" s="217"/>
      <c r="H51" s="216"/>
      <c r="I51" s="217"/>
      <c r="J51" s="218"/>
    </row>
    <row r="52" spans="1:10" x14ac:dyDescent="0.3">
      <c r="A52" s="212" t="s">
        <v>96</v>
      </c>
      <c r="B52" s="216">
        <v>0</v>
      </c>
      <c r="C52" s="217">
        <v>0.14000000000000001</v>
      </c>
      <c r="D52" s="218">
        <v>71</v>
      </c>
      <c r="E52" s="217">
        <v>0</v>
      </c>
      <c r="F52" s="217">
        <v>0.14000000000000001</v>
      </c>
      <c r="G52" s="217">
        <v>72</v>
      </c>
      <c r="H52" s="216">
        <v>0</v>
      </c>
      <c r="I52" s="217">
        <v>0.13</v>
      </c>
      <c r="J52" s="218">
        <v>73</v>
      </c>
    </row>
    <row r="53" spans="1:10" x14ac:dyDescent="0.3">
      <c r="A53" s="212" t="s">
        <v>97</v>
      </c>
      <c r="B53" s="216">
        <v>17.989999999999998</v>
      </c>
      <c r="C53" s="217">
        <v>11.75</v>
      </c>
      <c r="D53" s="218">
        <v>95</v>
      </c>
      <c r="E53" s="217">
        <v>17.82</v>
      </c>
      <c r="F53" s="217">
        <v>11.6</v>
      </c>
      <c r="G53" s="217">
        <v>96</v>
      </c>
      <c r="H53" s="216">
        <v>17.27</v>
      </c>
      <c r="I53" s="217">
        <v>11.54</v>
      </c>
      <c r="J53" s="218">
        <v>97</v>
      </c>
    </row>
    <row r="54" spans="1:10" x14ac:dyDescent="0.3">
      <c r="A54" s="212" t="s">
        <v>98</v>
      </c>
      <c r="B54" s="216">
        <v>100</v>
      </c>
      <c r="C54" s="217">
        <v>100</v>
      </c>
      <c r="D54" s="218">
        <v>99</v>
      </c>
      <c r="E54" s="217">
        <v>100</v>
      </c>
      <c r="F54" s="217">
        <v>100</v>
      </c>
      <c r="G54" s="217">
        <v>99</v>
      </c>
      <c r="H54" s="216">
        <v>100</v>
      </c>
      <c r="I54" s="217">
        <v>100</v>
      </c>
      <c r="J54" s="218">
        <v>99</v>
      </c>
    </row>
    <row r="55" spans="1:10" x14ac:dyDescent="0.3">
      <c r="A55" s="212"/>
      <c r="B55" s="216"/>
      <c r="C55" s="217"/>
      <c r="D55" s="218"/>
      <c r="E55" s="217"/>
      <c r="F55" s="217"/>
      <c r="G55" s="217"/>
      <c r="H55" s="216"/>
      <c r="I55" s="217"/>
      <c r="J55" s="218"/>
    </row>
    <row r="56" spans="1:10" x14ac:dyDescent="0.3">
      <c r="A56" s="212" t="s">
        <v>179</v>
      </c>
      <c r="B56" s="216">
        <v>4</v>
      </c>
      <c r="C56" s="217">
        <v>3.51</v>
      </c>
      <c r="D56" s="218">
        <v>66</v>
      </c>
      <c r="E56" s="217">
        <v>3.51</v>
      </c>
      <c r="F56" s="217">
        <v>4.46</v>
      </c>
      <c r="G56" s="217">
        <v>51</v>
      </c>
      <c r="H56" s="216">
        <v>4.03</v>
      </c>
      <c r="I56" s="217">
        <v>4.47</v>
      </c>
      <c r="J56" s="218">
        <v>54</v>
      </c>
    </row>
    <row r="57" spans="1:10" x14ac:dyDescent="0.3">
      <c r="A57" s="212" t="s">
        <v>180</v>
      </c>
      <c r="B57" s="216">
        <v>3.66</v>
      </c>
      <c r="C57" s="217">
        <v>3.06</v>
      </c>
      <c r="D57" s="218">
        <v>66</v>
      </c>
      <c r="E57" s="217">
        <v>3.38</v>
      </c>
      <c r="F57" s="217">
        <v>3.93</v>
      </c>
      <c r="G57" s="217">
        <v>55</v>
      </c>
      <c r="H57" s="216">
        <v>4.03</v>
      </c>
      <c r="I57" s="217">
        <v>4.0199999999999996</v>
      </c>
      <c r="J57" s="218">
        <v>58</v>
      </c>
    </row>
    <row r="58" spans="1:10" x14ac:dyDescent="0.3">
      <c r="A58" s="212"/>
      <c r="B58" s="216"/>
      <c r="C58" s="217"/>
      <c r="D58" s="218"/>
      <c r="E58" s="217"/>
      <c r="F58" s="217"/>
      <c r="G58" s="217"/>
      <c r="H58" s="216"/>
      <c r="I58" s="217"/>
      <c r="J58" s="218"/>
    </row>
    <row r="59" spans="1:10" ht="15" thickBot="1" x14ac:dyDescent="0.35">
      <c r="A59" s="225" t="s">
        <v>181</v>
      </c>
      <c r="B59" s="226">
        <v>1.89</v>
      </c>
      <c r="C59" s="227">
        <v>0.51</v>
      </c>
      <c r="D59" s="228">
        <v>88</v>
      </c>
      <c r="E59" s="227">
        <v>2.29</v>
      </c>
      <c r="F59" s="227">
        <v>0.6</v>
      </c>
      <c r="G59" s="227">
        <v>89</v>
      </c>
      <c r="H59" s="226">
        <v>2.85</v>
      </c>
      <c r="I59" s="227">
        <v>0.74</v>
      </c>
      <c r="J59" s="228">
        <v>89</v>
      </c>
    </row>
  </sheetData>
  <mergeCells count="4">
    <mergeCell ref="B5:D5"/>
    <mergeCell ref="E5:G5"/>
    <mergeCell ref="H5:J5"/>
    <mergeCell ref="B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opLeftCell="A3" workbookViewId="0">
      <selection activeCell="A3" sqref="A1:XFD1048576"/>
    </sheetView>
  </sheetViews>
  <sheetFormatPr defaultColWidth="9.109375" defaultRowHeight="14.4" x14ac:dyDescent="0.3"/>
  <cols>
    <col min="1" max="1" width="38.44140625" style="207" bestFit="1" customWidth="1"/>
    <col min="2" max="2" width="9.109375" style="207"/>
    <col min="3" max="3" width="10.6640625" style="207" customWidth="1"/>
    <col min="4" max="5" width="9.109375" style="207"/>
    <col min="6" max="6" width="10.6640625" style="207" customWidth="1"/>
    <col min="7" max="8" width="9.109375" style="207"/>
    <col min="9" max="9" width="10.6640625" style="207" customWidth="1"/>
    <col min="10" max="16384" width="9.109375" style="207"/>
  </cols>
  <sheetData>
    <row r="1" spans="1:10" x14ac:dyDescent="0.3">
      <c r="A1" s="207" t="s">
        <v>0</v>
      </c>
      <c r="B1" s="207" t="s">
        <v>1</v>
      </c>
      <c r="C1" s="207" t="s">
        <v>48</v>
      </c>
    </row>
    <row r="2" spans="1:10" x14ac:dyDescent="0.3">
      <c r="A2" s="207" t="s">
        <v>2</v>
      </c>
      <c r="B2" s="207" t="s">
        <v>49</v>
      </c>
      <c r="G2" s="229"/>
    </row>
    <row r="3" spans="1:10" ht="15" thickBot="1" x14ac:dyDescent="0.35">
      <c r="A3" s="207" t="s">
        <v>4</v>
      </c>
      <c r="B3" s="207" t="s">
        <v>3</v>
      </c>
    </row>
    <row r="4" spans="1:10" ht="15" thickBot="1" x14ac:dyDescent="0.35">
      <c r="B4" s="288" t="s">
        <v>183</v>
      </c>
      <c r="C4" s="289"/>
      <c r="D4" s="289"/>
      <c r="E4" s="289"/>
      <c r="F4" s="289"/>
      <c r="G4" s="289"/>
      <c r="H4" s="289"/>
      <c r="I4" s="289"/>
      <c r="J4" s="290"/>
    </row>
    <row r="5" spans="1:10" ht="15" thickBot="1" x14ac:dyDescent="0.35">
      <c r="B5" s="295">
        <v>42004</v>
      </c>
      <c r="C5" s="296"/>
      <c r="D5" s="297"/>
      <c r="E5" s="307">
        <v>42369</v>
      </c>
      <c r="F5" s="307"/>
      <c r="G5" s="307"/>
      <c r="H5" s="295">
        <v>42735</v>
      </c>
      <c r="I5" s="296"/>
      <c r="J5" s="297"/>
    </row>
    <row r="6" spans="1:10" x14ac:dyDescent="0.3">
      <c r="A6" s="198" t="s">
        <v>184</v>
      </c>
      <c r="B6" s="213" t="s">
        <v>110</v>
      </c>
      <c r="C6" s="214" t="s">
        <v>111</v>
      </c>
      <c r="D6" s="215" t="s">
        <v>112</v>
      </c>
      <c r="E6" s="214" t="s">
        <v>110</v>
      </c>
      <c r="F6" s="214" t="s">
        <v>111</v>
      </c>
      <c r="G6" s="214" t="s">
        <v>112</v>
      </c>
      <c r="H6" s="213" t="s">
        <v>110</v>
      </c>
      <c r="I6" s="214" t="s">
        <v>111</v>
      </c>
      <c r="J6" s="215" t="s">
        <v>112</v>
      </c>
    </row>
    <row r="7" spans="1:10" x14ac:dyDescent="0.3">
      <c r="A7" s="212" t="s">
        <v>185</v>
      </c>
      <c r="B7" s="216">
        <v>0.19</v>
      </c>
      <c r="C7" s="217">
        <v>0.11</v>
      </c>
      <c r="D7" s="218">
        <v>74</v>
      </c>
      <c r="E7" s="217">
        <v>0.16</v>
      </c>
      <c r="F7" s="217">
        <v>0.12</v>
      </c>
      <c r="G7" s="217">
        <v>66</v>
      </c>
      <c r="H7" s="216">
        <v>0.17</v>
      </c>
      <c r="I7" s="217">
        <v>0.15</v>
      </c>
      <c r="J7" s="218">
        <v>61</v>
      </c>
    </row>
    <row r="8" spans="1:10" x14ac:dyDescent="0.3">
      <c r="A8" s="212" t="s">
        <v>186</v>
      </c>
      <c r="B8" s="216">
        <v>31.04</v>
      </c>
      <c r="C8" s="217">
        <v>35.79</v>
      </c>
      <c r="D8" s="218">
        <v>52</v>
      </c>
      <c r="E8" s="217">
        <v>43.61</v>
      </c>
      <c r="F8" s="217">
        <v>43.55</v>
      </c>
      <c r="G8" s="217">
        <v>63</v>
      </c>
      <c r="H8" s="216">
        <v>33.35</v>
      </c>
      <c r="I8" s="217">
        <v>52.5</v>
      </c>
      <c r="J8" s="218">
        <v>39</v>
      </c>
    </row>
    <row r="9" spans="1:10" x14ac:dyDescent="0.3">
      <c r="A9" s="212"/>
      <c r="B9" s="216"/>
      <c r="C9" s="217"/>
      <c r="D9" s="218"/>
      <c r="E9" s="217"/>
      <c r="F9" s="217"/>
      <c r="G9" s="217"/>
      <c r="H9" s="216"/>
      <c r="I9" s="217"/>
      <c r="J9" s="218"/>
    </row>
    <row r="10" spans="1:10" x14ac:dyDescent="0.3">
      <c r="A10" s="212" t="s">
        <v>135</v>
      </c>
      <c r="B10" s="216">
        <v>0.12</v>
      </c>
      <c r="C10" s="217">
        <v>0.18</v>
      </c>
      <c r="D10" s="218">
        <v>47</v>
      </c>
      <c r="E10" s="217">
        <v>0.14000000000000001</v>
      </c>
      <c r="F10" s="217">
        <v>0.13</v>
      </c>
      <c r="G10" s="217">
        <v>57</v>
      </c>
      <c r="H10" s="216">
        <v>0.21</v>
      </c>
      <c r="I10" s="217">
        <v>0.17</v>
      </c>
      <c r="J10" s="218">
        <v>67</v>
      </c>
    </row>
    <row r="11" spans="1:10" x14ac:dyDescent="0.3">
      <c r="A11" s="212" t="s">
        <v>187</v>
      </c>
      <c r="B11" s="216">
        <v>0.2</v>
      </c>
      <c r="C11" s="217">
        <v>0.3</v>
      </c>
      <c r="D11" s="218">
        <v>41</v>
      </c>
      <c r="E11" s="217">
        <v>0.22</v>
      </c>
      <c r="F11" s="217">
        <v>0.23</v>
      </c>
      <c r="G11" s="217">
        <v>55</v>
      </c>
      <c r="H11" s="216">
        <v>0.28000000000000003</v>
      </c>
      <c r="I11" s="217">
        <v>0.25</v>
      </c>
      <c r="J11" s="218">
        <v>61</v>
      </c>
    </row>
    <row r="12" spans="1:10" x14ac:dyDescent="0.3">
      <c r="A12" s="212" t="s">
        <v>188</v>
      </c>
      <c r="B12" s="216">
        <v>7.0000000000000007E-2</v>
      </c>
      <c r="C12" s="217">
        <v>0.12</v>
      </c>
      <c r="D12" s="218">
        <v>37</v>
      </c>
      <c r="E12" s="217">
        <v>0.08</v>
      </c>
      <c r="F12" s="217">
        <v>0.1</v>
      </c>
      <c r="G12" s="217">
        <v>49</v>
      </c>
      <c r="H12" s="216">
        <v>7.0000000000000007E-2</v>
      </c>
      <c r="I12" s="217">
        <v>0.08</v>
      </c>
      <c r="J12" s="218">
        <v>48</v>
      </c>
    </row>
    <row r="13" spans="1:10" x14ac:dyDescent="0.3">
      <c r="A13" s="212"/>
      <c r="B13" s="216"/>
      <c r="C13" s="217"/>
      <c r="D13" s="218"/>
      <c r="E13" s="217"/>
      <c r="F13" s="217"/>
      <c r="G13" s="217"/>
      <c r="H13" s="216"/>
      <c r="I13" s="217"/>
      <c r="J13" s="218"/>
    </row>
    <row r="14" spans="1:10" x14ac:dyDescent="0.3">
      <c r="A14" s="212" t="s">
        <v>137</v>
      </c>
      <c r="B14" s="216">
        <v>0.76</v>
      </c>
      <c r="C14" s="217">
        <v>1.23</v>
      </c>
      <c r="D14" s="218">
        <v>16</v>
      </c>
      <c r="E14" s="217">
        <v>0.77</v>
      </c>
      <c r="F14" s="217">
        <v>1.1100000000000001</v>
      </c>
      <c r="G14" s="217">
        <v>19</v>
      </c>
      <c r="H14" s="216">
        <v>0.76</v>
      </c>
      <c r="I14" s="217">
        <v>1.04</v>
      </c>
      <c r="J14" s="218">
        <v>25</v>
      </c>
    </row>
    <row r="15" spans="1:10" x14ac:dyDescent="0.3">
      <c r="A15" s="212" t="s">
        <v>139</v>
      </c>
      <c r="B15" s="216">
        <v>0.74</v>
      </c>
      <c r="C15" s="217">
        <v>1.21</v>
      </c>
      <c r="D15" s="218">
        <v>17</v>
      </c>
      <c r="E15" s="217">
        <v>0.76</v>
      </c>
      <c r="F15" s="217">
        <v>1.0900000000000001</v>
      </c>
      <c r="G15" s="217">
        <v>20</v>
      </c>
      <c r="H15" s="216">
        <v>0.75</v>
      </c>
      <c r="I15" s="217">
        <v>1.02</v>
      </c>
      <c r="J15" s="218">
        <v>24</v>
      </c>
    </row>
    <row r="16" spans="1:10" x14ac:dyDescent="0.3">
      <c r="A16" s="212" t="s">
        <v>138</v>
      </c>
      <c r="B16" s="216">
        <v>6.08</v>
      </c>
      <c r="C16" s="217">
        <v>13.81</v>
      </c>
      <c r="D16" s="218">
        <v>42</v>
      </c>
      <c r="E16" s="217">
        <v>5.8</v>
      </c>
      <c r="F16" s="217">
        <v>12.73</v>
      </c>
      <c r="G16" s="217">
        <v>33</v>
      </c>
      <c r="H16" s="216">
        <v>3.54</v>
      </c>
      <c r="I16" s="217">
        <v>10.55</v>
      </c>
      <c r="J16" s="218">
        <v>26</v>
      </c>
    </row>
    <row r="17" spans="1:10" x14ac:dyDescent="0.3">
      <c r="A17" s="212" t="s">
        <v>189</v>
      </c>
      <c r="B17" s="216">
        <v>2.23</v>
      </c>
      <c r="C17" s="217">
        <v>2.0099999999999998</v>
      </c>
      <c r="D17" s="218">
        <v>66</v>
      </c>
      <c r="E17" s="217">
        <v>4.4800000000000004</v>
      </c>
      <c r="F17" s="217">
        <v>2.12</v>
      </c>
      <c r="G17" s="217">
        <v>86</v>
      </c>
      <c r="H17" s="216">
        <v>4.82</v>
      </c>
      <c r="I17" s="217">
        <v>2.13</v>
      </c>
      <c r="J17" s="218">
        <v>87</v>
      </c>
    </row>
    <row r="18" spans="1:10" x14ac:dyDescent="0.3">
      <c r="A18" s="212"/>
      <c r="B18" s="216"/>
      <c r="C18" s="217"/>
      <c r="D18" s="218"/>
      <c r="E18" s="217"/>
      <c r="F18" s="217"/>
      <c r="G18" s="217"/>
      <c r="H18" s="216"/>
      <c r="I18" s="217"/>
      <c r="J18" s="218"/>
    </row>
    <row r="19" spans="1:10" x14ac:dyDescent="0.3">
      <c r="A19" s="212" t="s">
        <v>136</v>
      </c>
      <c r="B19" s="216">
        <v>14.81</v>
      </c>
      <c r="C19" s="217">
        <v>30.02</v>
      </c>
      <c r="D19" s="218">
        <v>50</v>
      </c>
      <c r="E19" s="217">
        <v>17.89</v>
      </c>
      <c r="F19" s="217">
        <v>33.31</v>
      </c>
      <c r="G19" s="217">
        <v>50</v>
      </c>
      <c r="H19" s="216">
        <v>11.32</v>
      </c>
      <c r="I19" s="217">
        <v>27.97</v>
      </c>
      <c r="J19" s="218">
        <v>40</v>
      </c>
    </row>
    <row r="20" spans="1:10" x14ac:dyDescent="0.3">
      <c r="A20" s="212"/>
      <c r="B20" s="216"/>
      <c r="C20" s="217"/>
      <c r="D20" s="218"/>
      <c r="E20" s="217"/>
      <c r="F20" s="217"/>
      <c r="G20" s="217"/>
      <c r="H20" s="216"/>
      <c r="I20" s="217"/>
      <c r="J20" s="218"/>
    </row>
    <row r="21" spans="1:10" x14ac:dyDescent="0.3">
      <c r="A21" s="199" t="s">
        <v>190</v>
      </c>
      <c r="B21" s="216"/>
      <c r="C21" s="217"/>
      <c r="D21" s="218"/>
      <c r="E21" s="217"/>
      <c r="F21" s="217"/>
      <c r="G21" s="217"/>
      <c r="H21" s="216"/>
      <c r="I21" s="217"/>
      <c r="J21" s="218"/>
    </row>
    <row r="22" spans="1:10" x14ac:dyDescent="0.3">
      <c r="A22" s="212" t="s">
        <v>53</v>
      </c>
      <c r="B22" s="216">
        <v>0.06</v>
      </c>
      <c r="C22" s="217">
        <v>0.1</v>
      </c>
      <c r="D22" s="218">
        <v>47</v>
      </c>
      <c r="E22" s="217">
        <v>0.05</v>
      </c>
      <c r="F22" s="217">
        <v>0.04</v>
      </c>
      <c r="G22" s="217">
        <v>60</v>
      </c>
      <c r="H22" s="216">
        <v>0.02</v>
      </c>
      <c r="I22" s="217">
        <v>0.03</v>
      </c>
      <c r="J22" s="218">
        <v>52</v>
      </c>
    </row>
    <row r="23" spans="1:10" x14ac:dyDescent="0.3">
      <c r="A23" s="212" t="s">
        <v>191</v>
      </c>
      <c r="B23" s="216">
        <v>0.18</v>
      </c>
      <c r="C23" s="217">
        <v>0</v>
      </c>
      <c r="D23" s="218">
        <v>78</v>
      </c>
      <c r="E23" s="217">
        <v>-0.17</v>
      </c>
      <c r="F23" s="217">
        <v>-0.04</v>
      </c>
      <c r="G23" s="217">
        <v>20</v>
      </c>
      <c r="H23" s="216">
        <v>0.05</v>
      </c>
      <c r="I23" s="217">
        <v>-0.05</v>
      </c>
      <c r="J23" s="218">
        <v>84</v>
      </c>
    </row>
    <row r="24" spans="1:10" x14ac:dyDescent="0.3">
      <c r="A24" s="212" t="s">
        <v>192</v>
      </c>
      <c r="B24" s="216">
        <v>0.2</v>
      </c>
      <c r="C24" s="217">
        <v>-0.08</v>
      </c>
      <c r="D24" s="218">
        <v>86</v>
      </c>
      <c r="E24" s="217">
        <v>-0.02</v>
      </c>
      <c r="F24" s="217">
        <v>-0.02</v>
      </c>
      <c r="G24" s="217">
        <v>32</v>
      </c>
      <c r="H24" s="216">
        <v>0.1</v>
      </c>
      <c r="I24" s="217">
        <v>-0.03</v>
      </c>
      <c r="J24" s="218">
        <v>90</v>
      </c>
    </row>
    <row r="25" spans="1:10" x14ac:dyDescent="0.3">
      <c r="A25" s="212" t="s">
        <v>193</v>
      </c>
      <c r="B25" s="216">
        <v>0.17</v>
      </c>
      <c r="C25" s="217">
        <v>-0.01</v>
      </c>
      <c r="D25" s="218">
        <v>77</v>
      </c>
      <c r="E25" s="217">
        <v>-0.33</v>
      </c>
      <c r="F25" s="217">
        <v>-0.05</v>
      </c>
      <c r="G25" s="217">
        <v>12</v>
      </c>
      <c r="H25" s="216">
        <v>0</v>
      </c>
      <c r="I25" s="217">
        <v>-0.05</v>
      </c>
      <c r="J25" s="218">
        <v>47</v>
      </c>
    </row>
    <row r="26" spans="1:10" x14ac:dyDescent="0.3">
      <c r="A26" s="212" t="s">
        <v>194</v>
      </c>
      <c r="B26" s="216">
        <v>-0.01</v>
      </c>
      <c r="C26" s="217">
        <v>0.03</v>
      </c>
      <c r="D26" s="218">
        <v>14</v>
      </c>
      <c r="E26" s="217">
        <v>0.11</v>
      </c>
      <c r="F26" s="217">
        <v>0.01</v>
      </c>
      <c r="G26" s="217">
        <v>91</v>
      </c>
      <c r="H26" s="216">
        <v>-0.01</v>
      </c>
      <c r="I26" s="217">
        <v>-0.02</v>
      </c>
      <c r="J26" s="218">
        <v>23</v>
      </c>
    </row>
    <row r="27" spans="1:10" x14ac:dyDescent="0.3">
      <c r="A27" s="212" t="s">
        <v>195</v>
      </c>
      <c r="B27" s="216">
        <v>0.04</v>
      </c>
      <c r="C27" s="217">
        <v>0.15</v>
      </c>
      <c r="D27" s="218">
        <v>36</v>
      </c>
      <c r="E27" s="217">
        <v>0.01</v>
      </c>
      <c r="F27" s="217">
        <v>0.09</v>
      </c>
      <c r="G27" s="217">
        <v>29</v>
      </c>
      <c r="H27" s="216">
        <v>0.01</v>
      </c>
      <c r="I27" s="217">
        <v>0.05</v>
      </c>
      <c r="J27" s="218">
        <v>37</v>
      </c>
    </row>
    <row r="28" spans="1:10" x14ac:dyDescent="0.3">
      <c r="A28" s="212" t="s">
        <v>196</v>
      </c>
      <c r="B28" s="216">
        <v>0.15</v>
      </c>
      <c r="C28" s="217">
        <v>0.17</v>
      </c>
      <c r="D28" s="218">
        <v>56</v>
      </c>
      <c r="E28" s="217">
        <v>-0.02</v>
      </c>
      <c r="F28" s="217">
        <v>0.12</v>
      </c>
      <c r="G28" s="217">
        <v>12</v>
      </c>
      <c r="H28" s="216">
        <v>-0.01</v>
      </c>
      <c r="I28" s="217">
        <v>7.0000000000000007E-2</v>
      </c>
      <c r="J28" s="218">
        <v>20</v>
      </c>
    </row>
    <row r="29" spans="1:10" x14ac:dyDescent="0.3">
      <c r="A29" s="212" t="s">
        <v>197</v>
      </c>
      <c r="B29" s="216">
        <v>0.01</v>
      </c>
      <c r="C29" s="217">
        <v>0.12</v>
      </c>
      <c r="D29" s="218">
        <v>33</v>
      </c>
      <c r="E29" s="217">
        <v>0</v>
      </c>
      <c r="F29" s="217">
        <v>0.06</v>
      </c>
      <c r="G29" s="217">
        <v>18</v>
      </c>
      <c r="H29" s="216">
        <v>0.01</v>
      </c>
      <c r="I29" s="217">
        <v>0.04</v>
      </c>
      <c r="J29" s="218">
        <v>42</v>
      </c>
    </row>
    <row r="30" spans="1:10" x14ac:dyDescent="0.3">
      <c r="A30" s="212" t="s">
        <v>198</v>
      </c>
      <c r="B30" s="216">
        <v>0.04</v>
      </c>
      <c r="C30" s="217">
        <v>0.42</v>
      </c>
      <c r="D30" s="218">
        <v>38</v>
      </c>
      <c r="E30" s="217">
        <v>0.27</v>
      </c>
      <c r="F30" s="217">
        <v>0.22</v>
      </c>
      <c r="G30" s="217">
        <v>66</v>
      </c>
      <c r="H30" s="216">
        <v>0.21</v>
      </c>
      <c r="I30" s="217">
        <v>0.09</v>
      </c>
      <c r="J30" s="218">
        <v>68</v>
      </c>
    </row>
    <row r="31" spans="1:10" x14ac:dyDescent="0.3">
      <c r="A31" s="212" t="s">
        <v>199</v>
      </c>
      <c r="B31" s="216">
        <v>-0.01</v>
      </c>
      <c r="C31" s="217">
        <v>0.03</v>
      </c>
      <c r="D31" s="218">
        <v>19</v>
      </c>
      <c r="E31" s="217">
        <v>0</v>
      </c>
      <c r="F31" s="217">
        <v>-0.01</v>
      </c>
      <c r="G31" s="217">
        <v>74</v>
      </c>
      <c r="H31" s="216">
        <v>0</v>
      </c>
      <c r="I31" s="217">
        <v>-0.01</v>
      </c>
      <c r="J31" s="218">
        <v>84</v>
      </c>
    </row>
    <row r="32" spans="1:10" x14ac:dyDescent="0.3">
      <c r="A32" s="212" t="s">
        <v>200</v>
      </c>
      <c r="B32" s="216">
        <v>0.09</v>
      </c>
      <c r="C32" s="217">
        <v>0.08</v>
      </c>
      <c r="D32" s="218">
        <v>64</v>
      </c>
      <c r="E32" s="217">
        <v>0.12</v>
      </c>
      <c r="F32" s="217">
        <v>0.02</v>
      </c>
      <c r="G32" s="217">
        <v>85</v>
      </c>
      <c r="H32" s="216">
        <v>0.03</v>
      </c>
      <c r="I32" s="217">
        <v>0.02</v>
      </c>
      <c r="J32" s="218">
        <v>71</v>
      </c>
    </row>
    <row r="33" spans="1:10" x14ac:dyDescent="0.3">
      <c r="A33" s="212" t="s">
        <v>201</v>
      </c>
      <c r="B33" s="216">
        <v>0.03</v>
      </c>
      <c r="C33" s="217">
        <v>0.08</v>
      </c>
      <c r="D33" s="218">
        <v>51</v>
      </c>
      <c r="E33" s="217">
        <v>0.1</v>
      </c>
      <c r="F33" s="217">
        <v>0.04</v>
      </c>
      <c r="G33" s="217">
        <v>76</v>
      </c>
      <c r="H33" s="216">
        <v>0.04</v>
      </c>
      <c r="I33" s="217">
        <v>0.03</v>
      </c>
      <c r="J33" s="218">
        <v>69</v>
      </c>
    </row>
    <row r="34" spans="1:10" x14ac:dyDescent="0.3">
      <c r="A34" s="212" t="s">
        <v>202</v>
      </c>
      <c r="B34" s="216">
        <v>0.13</v>
      </c>
      <c r="C34" s="217">
        <v>0.06</v>
      </c>
      <c r="D34" s="218">
        <v>73</v>
      </c>
      <c r="E34" s="217">
        <v>0.14000000000000001</v>
      </c>
      <c r="F34" s="217">
        <v>0.01</v>
      </c>
      <c r="G34" s="217">
        <v>89</v>
      </c>
      <c r="H34" s="216">
        <v>0.02</v>
      </c>
      <c r="I34" s="217">
        <v>0</v>
      </c>
      <c r="J34" s="218">
        <v>74</v>
      </c>
    </row>
    <row r="35" spans="1:10" x14ac:dyDescent="0.3">
      <c r="A35" s="212" t="s">
        <v>203</v>
      </c>
      <c r="B35" s="216" t="s">
        <v>21</v>
      </c>
      <c r="C35" s="217">
        <v>0.05</v>
      </c>
      <c r="D35" s="218" t="s">
        <v>21</v>
      </c>
      <c r="E35" s="217" t="s">
        <v>21</v>
      </c>
      <c r="F35" s="217">
        <v>0.04</v>
      </c>
      <c r="G35" s="217" t="s">
        <v>21</v>
      </c>
      <c r="H35" s="216" t="s">
        <v>21</v>
      </c>
      <c r="I35" s="217">
        <v>-0.03</v>
      </c>
      <c r="J35" s="218" t="s">
        <v>21</v>
      </c>
    </row>
    <row r="36" spans="1:10" x14ac:dyDescent="0.3">
      <c r="A36" s="212"/>
      <c r="B36" s="216"/>
      <c r="C36" s="217"/>
      <c r="D36" s="218"/>
      <c r="E36" s="217"/>
      <c r="F36" s="217"/>
      <c r="G36" s="217"/>
      <c r="H36" s="216"/>
      <c r="I36" s="217"/>
      <c r="J36" s="218"/>
    </row>
    <row r="37" spans="1:10" x14ac:dyDescent="0.3">
      <c r="A37" s="212" t="s">
        <v>204</v>
      </c>
      <c r="B37" s="216">
        <v>0</v>
      </c>
      <c r="C37" s="217">
        <v>0</v>
      </c>
      <c r="D37" s="218">
        <v>93</v>
      </c>
      <c r="E37" s="217">
        <v>0</v>
      </c>
      <c r="F37" s="217">
        <v>-0.01</v>
      </c>
      <c r="G37" s="217">
        <v>97</v>
      </c>
      <c r="H37" s="216" t="s">
        <v>21</v>
      </c>
      <c r="I37" s="217">
        <v>0</v>
      </c>
      <c r="J37" s="218" t="s">
        <v>21</v>
      </c>
    </row>
    <row r="38" spans="1:10" x14ac:dyDescent="0.3">
      <c r="A38" s="212" t="s">
        <v>56</v>
      </c>
      <c r="B38" s="216">
        <v>0</v>
      </c>
      <c r="C38" s="217">
        <v>0.04</v>
      </c>
      <c r="D38" s="218">
        <v>69</v>
      </c>
      <c r="E38" s="217">
        <v>0.24</v>
      </c>
      <c r="F38" s="217">
        <v>0.06</v>
      </c>
      <c r="G38" s="217">
        <v>86</v>
      </c>
      <c r="H38" s="216">
        <v>0.93</v>
      </c>
      <c r="I38" s="217">
        <v>0.1</v>
      </c>
      <c r="J38" s="218">
        <v>92</v>
      </c>
    </row>
    <row r="39" spans="1:10" x14ac:dyDescent="0.3">
      <c r="A39" s="212" t="s">
        <v>205</v>
      </c>
      <c r="B39" s="216">
        <v>0.21</v>
      </c>
      <c r="C39" s="217">
        <v>0.18</v>
      </c>
      <c r="D39" s="218">
        <v>68</v>
      </c>
      <c r="E39" s="217">
        <v>0.3</v>
      </c>
      <c r="F39" s="217">
        <v>0.2</v>
      </c>
      <c r="G39" s="217">
        <v>71</v>
      </c>
      <c r="H39" s="216">
        <v>0.88</v>
      </c>
      <c r="I39" s="217">
        <v>0.33</v>
      </c>
      <c r="J39" s="218">
        <v>86</v>
      </c>
    </row>
    <row r="40" spans="1:10" x14ac:dyDescent="0.3">
      <c r="A40" s="212" t="s">
        <v>206</v>
      </c>
      <c r="B40" s="216">
        <v>0.3</v>
      </c>
      <c r="C40" s="217">
        <v>0.81</v>
      </c>
      <c r="D40" s="218">
        <v>36</v>
      </c>
      <c r="E40" s="217">
        <v>0.49</v>
      </c>
      <c r="F40" s="217">
        <v>0.72</v>
      </c>
      <c r="G40" s="217">
        <v>47</v>
      </c>
      <c r="H40" s="216">
        <v>0.56000000000000005</v>
      </c>
      <c r="I40" s="217">
        <v>0.7</v>
      </c>
      <c r="J40" s="218">
        <v>55</v>
      </c>
    </row>
    <row r="41" spans="1:10" x14ac:dyDescent="0.3">
      <c r="A41" s="212" t="s">
        <v>207</v>
      </c>
      <c r="B41" s="216" t="s">
        <v>21</v>
      </c>
      <c r="C41" s="217">
        <v>2.39</v>
      </c>
      <c r="D41" s="218" t="s">
        <v>21</v>
      </c>
      <c r="E41" s="217" t="s">
        <v>21</v>
      </c>
      <c r="F41" s="217">
        <v>2.37</v>
      </c>
      <c r="G41" s="217" t="s">
        <v>21</v>
      </c>
      <c r="H41" s="216" t="s">
        <v>21</v>
      </c>
      <c r="I41" s="217">
        <v>2.0499999999999998</v>
      </c>
      <c r="J41" s="218" t="s">
        <v>21</v>
      </c>
    </row>
    <row r="42" spans="1:10" x14ac:dyDescent="0.3">
      <c r="A42" s="212" t="s">
        <v>208</v>
      </c>
      <c r="B42" s="216">
        <v>0.19</v>
      </c>
      <c r="C42" s="217">
        <v>0.19</v>
      </c>
      <c r="D42" s="218">
        <v>56</v>
      </c>
      <c r="E42" s="217">
        <v>0.34</v>
      </c>
      <c r="F42" s="217">
        <v>0.19</v>
      </c>
      <c r="G42" s="217">
        <v>68</v>
      </c>
      <c r="H42" s="216">
        <v>0.27</v>
      </c>
      <c r="I42" s="217">
        <v>0.14000000000000001</v>
      </c>
      <c r="J42" s="218">
        <v>64</v>
      </c>
    </row>
    <row r="43" spans="1:10" x14ac:dyDescent="0.3">
      <c r="A43" s="212" t="s">
        <v>209</v>
      </c>
      <c r="B43" s="216">
        <v>0.67</v>
      </c>
      <c r="C43" s="217">
        <v>0.26</v>
      </c>
      <c r="D43" s="218">
        <v>81</v>
      </c>
      <c r="E43" s="217">
        <v>0.85</v>
      </c>
      <c r="F43" s="217">
        <v>0.14000000000000001</v>
      </c>
      <c r="G43" s="217">
        <v>90</v>
      </c>
      <c r="H43" s="216">
        <v>0.5</v>
      </c>
      <c r="I43" s="217">
        <v>0.13</v>
      </c>
      <c r="J43" s="218">
        <v>87</v>
      </c>
    </row>
    <row r="44" spans="1:10" x14ac:dyDescent="0.3">
      <c r="A44" s="212" t="s">
        <v>210</v>
      </c>
      <c r="B44" s="216" t="s">
        <v>21</v>
      </c>
      <c r="C44" s="217">
        <v>0</v>
      </c>
      <c r="D44" s="218" t="s">
        <v>21</v>
      </c>
      <c r="E44" s="217" t="s">
        <v>21</v>
      </c>
      <c r="F44" s="217">
        <v>0</v>
      </c>
      <c r="G44" s="217" t="s">
        <v>21</v>
      </c>
      <c r="H44" s="216" t="s">
        <v>21</v>
      </c>
      <c r="I44" s="217">
        <v>0</v>
      </c>
      <c r="J44" s="218" t="s">
        <v>21</v>
      </c>
    </row>
    <row r="45" spans="1:10" x14ac:dyDescent="0.3">
      <c r="A45" s="212" t="s">
        <v>211</v>
      </c>
      <c r="B45" s="216">
        <v>1.99</v>
      </c>
      <c r="C45" s="217">
        <v>0.13</v>
      </c>
      <c r="D45" s="218">
        <v>95</v>
      </c>
      <c r="E45" s="217">
        <v>1.71</v>
      </c>
      <c r="F45" s="217">
        <v>0.13</v>
      </c>
      <c r="G45" s="217">
        <v>97</v>
      </c>
      <c r="H45" s="216">
        <v>1.7</v>
      </c>
      <c r="I45" s="217">
        <v>0.18</v>
      </c>
      <c r="J45" s="218">
        <v>94</v>
      </c>
    </row>
    <row r="46" spans="1:10" x14ac:dyDescent="0.3">
      <c r="A46" s="212" t="s">
        <v>212</v>
      </c>
      <c r="B46" s="216" t="s">
        <v>21</v>
      </c>
      <c r="C46" s="217">
        <v>-1.04</v>
      </c>
      <c r="D46" s="218" t="s">
        <v>21</v>
      </c>
      <c r="E46" s="217" t="s">
        <v>21</v>
      </c>
      <c r="F46" s="217">
        <v>0</v>
      </c>
      <c r="G46" s="217" t="s">
        <v>21</v>
      </c>
      <c r="H46" s="216" t="s">
        <v>21</v>
      </c>
      <c r="I46" s="217">
        <v>0</v>
      </c>
      <c r="J46" s="218" t="s">
        <v>21</v>
      </c>
    </row>
    <row r="47" spans="1:10" x14ac:dyDescent="0.3">
      <c r="A47" s="212" t="s">
        <v>213</v>
      </c>
      <c r="B47" s="216">
        <v>1.94</v>
      </c>
      <c r="C47" s="217">
        <v>0.08</v>
      </c>
      <c r="D47" s="218">
        <v>95</v>
      </c>
      <c r="E47" s="217" t="s">
        <v>21</v>
      </c>
      <c r="F47" s="217">
        <v>0</v>
      </c>
      <c r="G47" s="217" t="s">
        <v>21</v>
      </c>
      <c r="H47" s="216" t="s">
        <v>21</v>
      </c>
      <c r="I47" s="217">
        <v>0</v>
      </c>
      <c r="J47" s="218" t="s">
        <v>21</v>
      </c>
    </row>
    <row r="48" spans="1:10" x14ac:dyDescent="0.3">
      <c r="A48" s="212"/>
      <c r="B48" s="216"/>
      <c r="C48" s="217"/>
      <c r="D48" s="218"/>
      <c r="E48" s="217"/>
      <c r="F48" s="217"/>
      <c r="G48" s="217"/>
      <c r="H48" s="216"/>
      <c r="I48" s="217"/>
      <c r="J48" s="218"/>
    </row>
    <row r="49" spans="1:10" x14ac:dyDescent="0.3">
      <c r="A49" s="212" t="s">
        <v>214</v>
      </c>
      <c r="B49" s="216"/>
      <c r="C49" s="217"/>
      <c r="D49" s="218"/>
      <c r="E49" s="217"/>
      <c r="F49" s="217"/>
      <c r="G49" s="217"/>
      <c r="H49" s="216"/>
      <c r="I49" s="217"/>
      <c r="J49" s="218"/>
    </row>
    <row r="50" spans="1:10" x14ac:dyDescent="0.3">
      <c r="A50" s="212" t="s">
        <v>215</v>
      </c>
      <c r="B50" s="216">
        <v>0</v>
      </c>
      <c r="C50" s="217">
        <v>0</v>
      </c>
      <c r="D50" s="218">
        <v>86</v>
      </c>
      <c r="E50" s="217">
        <v>0</v>
      </c>
      <c r="F50" s="217">
        <v>0</v>
      </c>
      <c r="G50" s="217">
        <v>89</v>
      </c>
      <c r="H50" s="216">
        <v>0</v>
      </c>
      <c r="I50" s="217">
        <v>0</v>
      </c>
      <c r="J50" s="218">
        <v>88</v>
      </c>
    </row>
    <row r="51" spans="1:10" x14ac:dyDescent="0.3">
      <c r="A51" s="212"/>
      <c r="B51" s="216"/>
      <c r="C51" s="217"/>
      <c r="D51" s="218"/>
      <c r="E51" s="217"/>
      <c r="F51" s="217"/>
      <c r="G51" s="217"/>
      <c r="H51" s="216"/>
      <c r="I51" s="217"/>
      <c r="J51" s="218"/>
    </row>
    <row r="52" spans="1:10" x14ac:dyDescent="0.3">
      <c r="A52" s="212"/>
      <c r="B52" s="216"/>
      <c r="C52" s="217"/>
      <c r="D52" s="218"/>
      <c r="E52" s="217"/>
      <c r="F52" s="217"/>
      <c r="G52" s="217"/>
      <c r="H52" s="216"/>
      <c r="I52" s="217"/>
      <c r="J52" s="218"/>
    </row>
    <row r="53" spans="1:10" x14ac:dyDescent="0.3">
      <c r="A53" s="199" t="s">
        <v>216</v>
      </c>
      <c r="B53" s="216"/>
      <c r="C53" s="217"/>
      <c r="D53" s="218"/>
      <c r="E53" s="217"/>
      <c r="F53" s="217"/>
      <c r="G53" s="217"/>
      <c r="H53" s="216"/>
      <c r="I53" s="217"/>
      <c r="J53" s="218"/>
    </row>
    <row r="54" spans="1:10" x14ac:dyDescent="0.3">
      <c r="A54" s="212" t="s">
        <v>217</v>
      </c>
      <c r="B54" s="216"/>
      <c r="C54" s="224">
        <v>95064</v>
      </c>
      <c r="D54" s="218"/>
      <c r="E54" s="217"/>
      <c r="F54" s="224">
        <v>116086</v>
      </c>
      <c r="G54" s="217"/>
      <c r="H54" s="216"/>
      <c r="I54" s="224">
        <v>130180</v>
      </c>
      <c r="J54" s="218"/>
    </row>
    <row r="55" spans="1:10" x14ac:dyDescent="0.3">
      <c r="A55" s="212" t="s">
        <v>218</v>
      </c>
      <c r="B55" s="216"/>
      <c r="C55" s="224">
        <v>30112</v>
      </c>
      <c r="D55" s="218"/>
      <c r="E55" s="217"/>
      <c r="F55" s="224">
        <v>35561</v>
      </c>
      <c r="G55" s="217"/>
      <c r="H55" s="216"/>
      <c r="I55" s="224">
        <v>49674</v>
      </c>
      <c r="J55" s="218"/>
    </row>
    <row r="56" spans="1:10" x14ac:dyDescent="0.3">
      <c r="A56" s="212" t="s">
        <v>219</v>
      </c>
      <c r="B56" s="216"/>
      <c r="C56" s="217">
        <v>0</v>
      </c>
      <c r="D56" s="218"/>
      <c r="E56" s="217"/>
      <c r="F56" s="217">
        <v>0</v>
      </c>
      <c r="G56" s="217"/>
      <c r="H56" s="216"/>
      <c r="I56" s="217">
        <v>0</v>
      </c>
      <c r="J56" s="218"/>
    </row>
    <row r="57" spans="1:10" x14ac:dyDescent="0.3">
      <c r="A57" s="212" t="s">
        <v>220</v>
      </c>
      <c r="B57" s="216"/>
      <c r="C57" s="224">
        <v>11018</v>
      </c>
      <c r="D57" s="218"/>
      <c r="E57" s="217"/>
      <c r="F57" s="224">
        <v>13132</v>
      </c>
      <c r="G57" s="217"/>
      <c r="H57" s="216"/>
      <c r="I57" s="224">
        <v>11859</v>
      </c>
      <c r="J57" s="218"/>
    </row>
    <row r="58" spans="1:10" x14ac:dyDescent="0.3">
      <c r="A58" s="212" t="s">
        <v>221</v>
      </c>
      <c r="B58" s="216"/>
      <c r="C58" s="224">
        <v>19094</v>
      </c>
      <c r="D58" s="218"/>
      <c r="E58" s="217"/>
      <c r="F58" s="224">
        <v>22429</v>
      </c>
      <c r="G58" s="217"/>
      <c r="H58" s="216"/>
      <c r="I58" s="224">
        <v>37815</v>
      </c>
      <c r="J58" s="218"/>
    </row>
    <row r="59" spans="1:10" x14ac:dyDescent="0.3">
      <c r="A59" s="212"/>
      <c r="B59" s="216"/>
      <c r="C59" s="217"/>
      <c r="D59" s="218"/>
      <c r="E59" s="217"/>
      <c r="F59" s="217"/>
      <c r="G59" s="217"/>
      <c r="H59" s="216"/>
      <c r="I59" s="217"/>
      <c r="J59" s="218"/>
    </row>
    <row r="60" spans="1:10" x14ac:dyDescent="0.3">
      <c r="A60" s="212" t="s">
        <v>32</v>
      </c>
      <c r="B60" s="216"/>
      <c r="C60" s="224">
        <v>40116</v>
      </c>
      <c r="D60" s="218"/>
      <c r="E60" s="217"/>
      <c r="F60" s="224">
        <v>36523</v>
      </c>
      <c r="G60" s="217"/>
      <c r="H60" s="216"/>
      <c r="I60" s="224">
        <v>41502</v>
      </c>
      <c r="J60" s="218"/>
    </row>
    <row r="61" spans="1:10" x14ac:dyDescent="0.3">
      <c r="A61" s="212" t="s">
        <v>222</v>
      </c>
      <c r="B61" s="216"/>
      <c r="C61" s="217">
        <v>0</v>
      </c>
      <c r="D61" s="218"/>
      <c r="E61" s="217"/>
      <c r="F61" s="217">
        <v>0</v>
      </c>
      <c r="G61" s="217"/>
      <c r="H61" s="216"/>
      <c r="I61" s="217">
        <v>0</v>
      </c>
      <c r="J61" s="218"/>
    </row>
    <row r="62" spans="1:10" x14ac:dyDescent="0.3">
      <c r="A62" s="212" t="s">
        <v>58</v>
      </c>
      <c r="B62" s="216"/>
      <c r="C62" s="224">
        <v>116086</v>
      </c>
      <c r="D62" s="218"/>
      <c r="E62" s="217"/>
      <c r="F62" s="224">
        <v>130181</v>
      </c>
      <c r="G62" s="217"/>
      <c r="H62" s="216"/>
      <c r="I62" s="224">
        <v>133867</v>
      </c>
      <c r="J62" s="218"/>
    </row>
    <row r="63" spans="1:10" x14ac:dyDescent="0.3">
      <c r="A63" s="212"/>
      <c r="B63" s="216"/>
      <c r="C63" s="217"/>
      <c r="D63" s="218"/>
      <c r="E63" s="217"/>
      <c r="F63" s="217"/>
      <c r="G63" s="217"/>
      <c r="H63" s="216"/>
      <c r="I63" s="217"/>
      <c r="J63" s="218"/>
    </row>
    <row r="64" spans="1:10" ht="15" thickBot="1" x14ac:dyDescent="0.35">
      <c r="A64" s="200" t="s">
        <v>223</v>
      </c>
      <c r="B64" s="247"/>
      <c r="C64" s="248">
        <v>15318398</v>
      </c>
      <c r="D64" s="249"/>
      <c r="E64" s="250"/>
      <c r="F64" s="248">
        <v>16460563</v>
      </c>
      <c r="G64" s="250"/>
      <c r="H64" s="247"/>
      <c r="I64" s="248">
        <v>17671558</v>
      </c>
      <c r="J64" s="249"/>
    </row>
  </sheetData>
  <mergeCells count="4">
    <mergeCell ref="B4:J4"/>
    <mergeCell ref="B5:D5"/>
    <mergeCell ref="E5:G5"/>
    <mergeCell ref="H5:J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11" workbookViewId="0">
      <selection activeCell="A11" sqref="A1:XFD1048576"/>
    </sheetView>
  </sheetViews>
  <sheetFormatPr defaultColWidth="9.109375" defaultRowHeight="14.4" x14ac:dyDescent="0.3"/>
  <cols>
    <col min="1" max="1" width="57.88671875" style="207" bestFit="1" customWidth="1"/>
    <col min="2" max="4" width="10.88671875" style="207" customWidth="1"/>
    <col min="5" max="5" width="9.109375" style="207"/>
    <col min="6" max="6" width="10.6640625" style="207" customWidth="1"/>
    <col min="7" max="8" width="9.109375" style="207"/>
    <col min="9" max="9" width="10.6640625" style="207" customWidth="1"/>
    <col min="10" max="16384" width="9.109375" style="207"/>
  </cols>
  <sheetData>
    <row r="1" spans="1:10" x14ac:dyDescent="0.3">
      <c r="A1" s="207" t="s">
        <v>0</v>
      </c>
      <c r="B1" s="207" t="s">
        <v>1</v>
      </c>
      <c r="C1" s="207" t="s">
        <v>48</v>
      </c>
    </row>
    <row r="2" spans="1:10" x14ac:dyDescent="0.3">
      <c r="A2" s="207" t="s">
        <v>2</v>
      </c>
      <c r="B2" s="207" t="s">
        <v>49</v>
      </c>
    </row>
    <row r="3" spans="1:10" x14ac:dyDescent="0.3">
      <c r="A3" s="207" t="s">
        <v>4</v>
      </c>
      <c r="B3" s="207" t="s">
        <v>3</v>
      </c>
      <c r="D3" s="208">
        <v>1000</v>
      </c>
      <c r="G3" s="229"/>
    </row>
    <row r="4" spans="1:10" ht="15" thickBot="1" x14ac:dyDescent="0.35">
      <c r="G4" s="229"/>
    </row>
    <row r="5" spans="1:10" ht="30" customHeight="1" thickBot="1" x14ac:dyDescent="0.35">
      <c r="B5" s="308" t="s">
        <v>224</v>
      </c>
      <c r="C5" s="309"/>
      <c r="D5" s="310"/>
      <c r="E5" s="251"/>
      <c r="F5" s="251"/>
      <c r="G5" s="251"/>
      <c r="H5" s="251"/>
      <c r="I5" s="251"/>
      <c r="J5" s="251"/>
    </row>
    <row r="6" spans="1:10" ht="15" thickBot="1" x14ac:dyDescent="0.35">
      <c r="B6" s="252">
        <v>42004</v>
      </c>
      <c r="C6" s="253">
        <v>42369</v>
      </c>
      <c r="D6" s="252">
        <v>42735</v>
      </c>
    </row>
    <row r="7" spans="1:10" x14ac:dyDescent="0.3">
      <c r="A7" s="232" t="s">
        <v>239</v>
      </c>
      <c r="B7" s="212"/>
      <c r="C7" s="217"/>
      <c r="D7" s="212"/>
    </row>
    <row r="8" spans="1:10" x14ac:dyDescent="0.3">
      <c r="A8" s="212" t="s">
        <v>240</v>
      </c>
      <c r="B8" s="254">
        <v>46953</v>
      </c>
      <c r="C8" s="224">
        <v>32256</v>
      </c>
      <c r="D8" s="254">
        <v>48266</v>
      </c>
    </row>
    <row r="9" spans="1:10" x14ac:dyDescent="0.3">
      <c r="A9" s="212" t="s">
        <v>241</v>
      </c>
      <c r="B9" s="254">
        <v>52040</v>
      </c>
      <c r="C9" s="224">
        <v>29088</v>
      </c>
      <c r="D9" s="254">
        <v>27745</v>
      </c>
    </row>
    <row r="10" spans="1:10" x14ac:dyDescent="0.3">
      <c r="A10" s="212" t="s">
        <v>242</v>
      </c>
      <c r="B10" s="254">
        <v>98993</v>
      </c>
      <c r="C10" s="224">
        <v>61344</v>
      </c>
      <c r="D10" s="254">
        <v>76011</v>
      </c>
    </row>
    <row r="11" spans="1:10" x14ac:dyDescent="0.3">
      <c r="A11" s="212" t="s">
        <v>243</v>
      </c>
      <c r="B11" s="254">
        <v>40155</v>
      </c>
      <c r="C11" s="224">
        <v>39733</v>
      </c>
      <c r="D11" s="254">
        <v>41660</v>
      </c>
    </row>
    <row r="12" spans="1:10" x14ac:dyDescent="0.3">
      <c r="A12" s="212"/>
      <c r="B12" s="212"/>
      <c r="C12" s="217"/>
      <c r="D12" s="212"/>
    </row>
    <row r="13" spans="1:10" x14ac:dyDescent="0.3">
      <c r="A13" s="212" t="s">
        <v>244</v>
      </c>
      <c r="B13" s="254">
        <v>17945</v>
      </c>
      <c r="C13" s="224">
        <v>3377</v>
      </c>
      <c r="D13" s="254">
        <v>1223</v>
      </c>
    </row>
    <row r="14" spans="1:10" x14ac:dyDescent="0.3">
      <c r="A14" s="212" t="s">
        <v>245</v>
      </c>
      <c r="B14" s="254">
        <v>2602</v>
      </c>
      <c r="C14" s="224">
        <v>3215</v>
      </c>
      <c r="D14" s="254">
        <v>2880</v>
      </c>
    </row>
    <row r="15" spans="1:10" x14ac:dyDescent="0.3">
      <c r="A15" s="212" t="s">
        <v>246</v>
      </c>
      <c r="B15" s="254">
        <v>5727</v>
      </c>
      <c r="C15" s="224">
        <v>1017</v>
      </c>
      <c r="D15" s="254">
        <v>1224</v>
      </c>
    </row>
    <row r="16" spans="1:10" x14ac:dyDescent="0.3">
      <c r="A16" s="212"/>
      <c r="B16" s="212"/>
      <c r="C16" s="217"/>
      <c r="D16" s="212"/>
    </row>
    <row r="17" spans="1:10" x14ac:dyDescent="0.3">
      <c r="A17" s="212" t="s">
        <v>247</v>
      </c>
      <c r="B17" s="212">
        <v>0</v>
      </c>
      <c r="C17" s="217">
        <v>884</v>
      </c>
      <c r="D17" s="254">
        <v>1321</v>
      </c>
    </row>
    <row r="18" spans="1:10" x14ac:dyDescent="0.3">
      <c r="A18" s="212" t="s">
        <v>248</v>
      </c>
      <c r="B18" s="254">
        <v>11860</v>
      </c>
      <c r="C18" s="224">
        <v>9852</v>
      </c>
      <c r="D18" s="254">
        <v>3346</v>
      </c>
    </row>
    <row r="19" spans="1:10" x14ac:dyDescent="0.3">
      <c r="A19" s="212" t="s">
        <v>249</v>
      </c>
      <c r="B19" s="254">
        <v>7245</v>
      </c>
      <c r="C19" s="217">
        <v>582</v>
      </c>
      <c r="D19" s="212">
        <v>353</v>
      </c>
    </row>
    <row r="20" spans="1:10" x14ac:dyDescent="0.3">
      <c r="A20" s="212"/>
      <c r="B20" s="212"/>
      <c r="C20" s="217"/>
      <c r="D20" s="212"/>
    </row>
    <row r="21" spans="1:10" x14ac:dyDescent="0.3">
      <c r="A21" s="212" t="s">
        <v>250</v>
      </c>
      <c r="B21" s="212">
        <v>615</v>
      </c>
      <c r="C21" s="224">
        <v>3317</v>
      </c>
      <c r="D21" s="254">
        <v>10813</v>
      </c>
    </row>
    <row r="22" spans="1:10" x14ac:dyDescent="0.3">
      <c r="A22" s="212" t="s">
        <v>251</v>
      </c>
      <c r="B22" s="254">
        <v>46971</v>
      </c>
      <c r="C22" s="224">
        <v>26572</v>
      </c>
      <c r="D22" s="254">
        <v>28204</v>
      </c>
    </row>
    <row r="23" spans="1:10" x14ac:dyDescent="0.3">
      <c r="A23" s="212" t="s">
        <v>252</v>
      </c>
      <c r="B23" s="254">
        <v>4681</v>
      </c>
      <c r="C23" s="224">
        <v>5337</v>
      </c>
      <c r="D23" s="254">
        <v>10747</v>
      </c>
    </row>
    <row r="24" spans="1:10" ht="15" thickBot="1" x14ac:dyDescent="0.35">
      <c r="A24" s="225" t="s">
        <v>71</v>
      </c>
      <c r="B24" s="255">
        <v>35478</v>
      </c>
      <c r="C24" s="245">
        <v>20405</v>
      </c>
      <c r="D24" s="255">
        <v>6738</v>
      </c>
    </row>
    <row r="25" spans="1:10" ht="15" thickBot="1" x14ac:dyDescent="0.35"/>
    <row r="26" spans="1:10" ht="15" thickBot="1" x14ac:dyDescent="0.35">
      <c r="B26" s="288" t="s">
        <v>238</v>
      </c>
      <c r="C26" s="289"/>
      <c r="D26" s="289"/>
      <c r="E26" s="289"/>
      <c r="F26" s="289"/>
      <c r="G26" s="289"/>
      <c r="H26" s="289"/>
      <c r="I26" s="289"/>
      <c r="J26" s="290"/>
    </row>
    <row r="27" spans="1:10" ht="15" thickBot="1" x14ac:dyDescent="0.35">
      <c r="B27" s="285">
        <v>42004</v>
      </c>
      <c r="C27" s="286"/>
      <c r="D27" s="287"/>
      <c r="E27" s="285">
        <v>42369</v>
      </c>
      <c r="F27" s="286"/>
      <c r="G27" s="287"/>
      <c r="H27" s="286">
        <v>42735</v>
      </c>
      <c r="I27" s="286"/>
      <c r="J27" s="287"/>
    </row>
    <row r="28" spans="1:10" x14ac:dyDescent="0.3">
      <c r="A28" s="232" t="s">
        <v>225</v>
      </c>
      <c r="B28" s="256" t="s">
        <v>110</v>
      </c>
      <c r="C28" s="257" t="s">
        <v>111</v>
      </c>
      <c r="D28" s="258" t="s">
        <v>112</v>
      </c>
      <c r="E28" s="256" t="s">
        <v>110</v>
      </c>
      <c r="F28" s="257" t="s">
        <v>111</v>
      </c>
      <c r="G28" s="258" t="s">
        <v>112</v>
      </c>
      <c r="H28" s="257" t="s">
        <v>110</v>
      </c>
      <c r="I28" s="257" t="s">
        <v>111</v>
      </c>
      <c r="J28" s="258" t="s">
        <v>112</v>
      </c>
    </row>
    <row r="29" spans="1:10" x14ac:dyDescent="0.3">
      <c r="A29" s="212" t="s">
        <v>226</v>
      </c>
      <c r="B29" s="216"/>
      <c r="C29" s="217"/>
      <c r="D29" s="218"/>
      <c r="E29" s="216"/>
      <c r="F29" s="217"/>
      <c r="G29" s="218"/>
      <c r="H29" s="217"/>
      <c r="I29" s="217"/>
      <c r="J29" s="218"/>
    </row>
    <row r="30" spans="1:10" x14ac:dyDescent="0.3">
      <c r="A30" s="212" t="s">
        <v>227</v>
      </c>
      <c r="B30" s="216">
        <v>85.28</v>
      </c>
      <c r="C30" s="217">
        <v>95.3</v>
      </c>
      <c r="D30" s="218">
        <v>55</v>
      </c>
      <c r="E30" s="216">
        <v>47.12</v>
      </c>
      <c r="F30" s="217">
        <v>86.78</v>
      </c>
      <c r="G30" s="218">
        <v>28</v>
      </c>
      <c r="H30" s="217">
        <v>56.78</v>
      </c>
      <c r="I30" s="217">
        <v>84.91</v>
      </c>
      <c r="J30" s="218">
        <v>38</v>
      </c>
    </row>
    <row r="31" spans="1:10" x14ac:dyDescent="0.3">
      <c r="A31" s="212" t="s">
        <v>228</v>
      </c>
      <c r="B31" s="216">
        <v>2.44</v>
      </c>
      <c r="C31" s="217">
        <v>5.87</v>
      </c>
      <c r="D31" s="218">
        <v>20</v>
      </c>
      <c r="E31" s="216">
        <v>1.48</v>
      </c>
      <c r="F31" s="217">
        <v>5</v>
      </c>
      <c r="G31" s="218">
        <v>15</v>
      </c>
      <c r="H31" s="217">
        <v>1.81</v>
      </c>
      <c r="I31" s="217">
        <v>4.7</v>
      </c>
      <c r="J31" s="218">
        <v>19</v>
      </c>
    </row>
    <row r="32" spans="1:10" x14ac:dyDescent="0.3">
      <c r="A32" s="212" t="s">
        <v>229</v>
      </c>
      <c r="B32" s="216">
        <v>0.89</v>
      </c>
      <c r="C32" s="217">
        <v>1.56</v>
      </c>
      <c r="D32" s="218">
        <v>27</v>
      </c>
      <c r="E32" s="216">
        <v>0.59</v>
      </c>
      <c r="F32" s="217">
        <v>1.28</v>
      </c>
      <c r="G32" s="218">
        <v>17</v>
      </c>
      <c r="H32" s="217">
        <v>0.66</v>
      </c>
      <c r="I32" s="217">
        <v>1.19</v>
      </c>
      <c r="J32" s="218">
        <v>26</v>
      </c>
    </row>
    <row r="33" spans="1:10" x14ac:dyDescent="0.3">
      <c r="A33" s="212" t="s">
        <v>230</v>
      </c>
      <c r="B33" s="216">
        <v>0.86</v>
      </c>
      <c r="C33" s="217">
        <v>1.35</v>
      </c>
      <c r="D33" s="218">
        <v>37</v>
      </c>
      <c r="E33" s="216">
        <v>0.47</v>
      </c>
      <c r="F33" s="217">
        <v>1.05</v>
      </c>
      <c r="G33" s="218">
        <v>20</v>
      </c>
      <c r="H33" s="217">
        <v>0.46</v>
      </c>
      <c r="I33" s="217">
        <v>0.93</v>
      </c>
      <c r="J33" s="218">
        <v>25</v>
      </c>
    </row>
    <row r="34" spans="1:10" x14ac:dyDescent="0.3">
      <c r="A34" s="212" t="s">
        <v>231</v>
      </c>
      <c r="B34" s="216">
        <v>0.08</v>
      </c>
      <c r="C34" s="217">
        <v>0.24</v>
      </c>
      <c r="D34" s="218">
        <v>29</v>
      </c>
      <c r="E34" s="216">
        <v>0.06</v>
      </c>
      <c r="F34" s="217">
        <v>0.2</v>
      </c>
      <c r="G34" s="218">
        <v>29</v>
      </c>
      <c r="H34" s="217">
        <v>0.03</v>
      </c>
      <c r="I34" s="217">
        <v>0.18</v>
      </c>
      <c r="J34" s="218">
        <v>17</v>
      </c>
    </row>
    <row r="35" spans="1:10" x14ac:dyDescent="0.3">
      <c r="A35" s="212" t="s">
        <v>232</v>
      </c>
      <c r="B35" s="216">
        <v>0.38</v>
      </c>
      <c r="C35" s="217">
        <v>0.81</v>
      </c>
      <c r="D35" s="218">
        <v>37</v>
      </c>
      <c r="E35" s="216">
        <v>0.24</v>
      </c>
      <c r="F35" s="217">
        <v>0.66</v>
      </c>
      <c r="G35" s="218">
        <v>28</v>
      </c>
      <c r="H35" s="217">
        <v>0.24</v>
      </c>
      <c r="I35" s="217">
        <v>0.55000000000000004</v>
      </c>
      <c r="J35" s="218">
        <v>32</v>
      </c>
    </row>
    <row r="36" spans="1:10" x14ac:dyDescent="0.3">
      <c r="A36" s="212" t="s">
        <v>233</v>
      </c>
      <c r="B36" s="216">
        <v>0.3</v>
      </c>
      <c r="C36" s="217">
        <v>0.5</v>
      </c>
      <c r="D36" s="218">
        <v>48</v>
      </c>
      <c r="E36" s="216">
        <v>0.17</v>
      </c>
      <c r="F36" s="217">
        <v>0.4</v>
      </c>
      <c r="G36" s="218">
        <v>37</v>
      </c>
      <c r="H36" s="217">
        <v>0.22</v>
      </c>
      <c r="I36" s="217">
        <v>0.32</v>
      </c>
      <c r="J36" s="218">
        <v>47</v>
      </c>
    </row>
    <row r="37" spans="1:10" x14ac:dyDescent="0.3">
      <c r="A37" s="212" t="s">
        <v>234</v>
      </c>
      <c r="B37" s="216">
        <v>0.14000000000000001</v>
      </c>
      <c r="C37" s="217">
        <v>0.6</v>
      </c>
      <c r="D37" s="218">
        <v>35</v>
      </c>
      <c r="E37" s="216">
        <v>0.13</v>
      </c>
      <c r="F37" s="217">
        <v>0.39</v>
      </c>
      <c r="G37" s="218">
        <v>42</v>
      </c>
      <c r="H37" s="217">
        <v>0.27</v>
      </c>
      <c r="I37" s="217">
        <v>0.28999999999999998</v>
      </c>
      <c r="J37" s="218">
        <v>67</v>
      </c>
    </row>
    <row r="38" spans="1:10" x14ac:dyDescent="0.3">
      <c r="A38" s="212" t="s">
        <v>235</v>
      </c>
      <c r="B38" s="216">
        <v>38.22</v>
      </c>
      <c r="C38" s="217">
        <v>11.31</v>
      </c>
      <c r="D38" s="218">
        <v>80</v>
      </c>
      <c r="E38" s="216">
        <v>10.47</v>
      </c>
      <c r="F38" s="217">
        <v>6.74</v>
      </c>
      <c r="G38" s="218">
        <v>76</v>
      </c>
      <c r="H38" s="217">
        <v>2.5299999999999998</v>
      </c>
      <c r="I38" s="217">
        <v>5.16</v>
      </c>
      <c r="J38" s="218">
        <v>70</v>
      </c>
    </row>
    <row r="39" spans="1:10" x14ac:dyDescent="0.3">
      <c r="A39" s="212" t="s">
        <v>236</v>
      </c>
      <c r="B39" s="216">
        <v>5</v>
      </c>
      <c r="C39" s="217">
        <v>3.45</v>
      </c>
      <c r="D39" s="218">
        <v>73</v>
      </c>
      <c r="E39" s="216">
        <v>11.05</v>
      </c>
      <c r="F39" s="217">
        <v>2.12</v>
      </c>
      <c r="G39" s="218">
        <v>93</v>
      </c>
      <c r="H39" s="217">
        <v>10.38</v>
      </c>
      <c r="I39" s="217">
        <v>2.23</v>
      </c>
      <c r="J39" s="218">
        <v>90</v>
      </c>
    </row>
    <row r="40" spans="1:10" ht="15" thickBot="1" x14ac:dyDescent="0.35">
      <c r="A40" s="225" t="s">
        <v>237</v>
      </c>
      <c r="B40" s="226">
        <v>14.26</v>
      </c>
      <c r="C40" s="227">
        <v>4.12</v>
      </c>
      <c r="D40" s="228">
        <v>85</v>
      </c>
      <c r="E40" s="226">
        <v>2.56</v>
      </c>
      <c r="F40" s="227">
        <v>2.39</v>
      </c>
      <c r="G40" s="228">
        <v>70</v>
      </c>
      <c r="H40" s="227">
        <v>2.94</v>
      </c>
      <c r="I40" s="227">
        <v>1.7</v>
      </c>
      <c r="J40" s="228">
        <v>79</v>
      </c>
    </row>
  </sheetData>
  <mergeCells count="5">
    <mergeCell ref="B26:J26"/>
    <mergeCell ref="B27:D27"/>
    <mergeCell ref="E27:G27"/>
    <mergeCell ref="H27:J27"/>
    <mergeCell ref="B5:D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opLeftCell="A3" workbookViewId="0">
      <selection activeCell="A3" sqref="A1:XFD1048576"/>
    </sheetView>
  </sheetViews>
  <sheetFormatPr defaultColWidth="9.109375" defaultRowHeight="14.4" x14ac:dyDescent="0.3"/>
  <cols>
    <col min="1" max="1" width="33.33203125" style="207" bestFit="1" customWidth="1"/>
    <col min="2" max="2" width="9.109375" style="207"/>
    <col min="3" max="3" width="10.88671875" style="207" customWidth="1"/>
    <col min="4" max="5" width="9.109375" style="207"/>
    <col min="6" max="6" width="10.88671875" style="207" customWidth="1"/>
    <col min="7" max="8" width="9.109375" style="207"/>
    <col min="9" max="9" width="10.88671875" style="207" customWidth="1"/>
    <col min="10" max="16384" width="9.109375" style="207"/>
  </cols>
  <sheetData>
    <row r="1" spans="1:10" x14ac:dyDescent="0.3">
      <c r="A1" s="207" t="s">
        <v>0</v>
      </c>
      <c r="B1" s="207" t="s">
        <v>1</v>
      </c>
      <c r="C1" s="207" t="s">
        <v>48</v>
      </c>
    </row>
    <row r="2" spans="1:10" x14ac:dyDescent="0.3">
      <c r="A2" s="207" t="s">
        <v>2</v>
      </c>
      <c r="B2" s="207" t="s">
        <v>49</v>
      </c>
      <c r="G2" s="229"/>
    </row>
    <row r="3" spans="1:10" ht="15" thickBot="1" x14ac:dyDescent="0.35">
      <c r="A3" s="207" t="s">
        <v>4</v>
      </c>
      <c r="B3" s="207" t="s">
        <v>3</v>
      </c>
      <c r="D3" s="208"/>
      <c r="G3" s="229"/>
    </row>
    <row r="4" spans="1:10" ht="15" thickBot="1" x14ac:dyDescent="0.35">
      <c r="B4" s="288" t="s">
        <v>307</v>
      </c>
      <c r="C4" s="289"/>
      <c r="D4" s="289"/>
      <c r="E4" s="289"/>
      <c r="F4" s="289"/>
      <c r="G4" s="289"/>
      <c r="H4" s="289"/>
      <c r="I4" s="289"/>
      <c r="J4" s="290"/>
    </row>
    <row r="5" spans="1:10" ht="15" thickBot="1" x14ac:dyDescent="0.35">
      <c r="B5" s="285">
        <v>42004</v>
      </c>
      <c r="C5" s="286"/>
      <c r="D5" s="287"/>
      <c r="E5" s="286">
        <v>42369</v>
      </c>
      <c r="F5" s="286"/>
      <c r="G5" s="286"/>
      <c r="H5" s="285">
        <v>42735</v>
      </c>
      <c r="I5" s="286"/>
      <c r="J5" s="287"/>
    </row>
    <row r="6" spans="1:10" ht="15" thickBot="1" x14ac:dyDescent="0.35">
      <c r="A6" s="232" t="s">
        <v>308</v>
      </c>
      <c r="B6" s="209" t="s">
        <v>110</v>
      </c>
      <c r="C6" s="210" t="s">
        <v>111</v>
      </c>
      <c r="D6" s="211" t="s">
        <v>112</v>
      </c>
      <c r="E6" s="210" t="s">
        <v>110</v>
      </c>
      <c r="F6" s="210" t="s">
        <v>111</v>
      </c>
      <c r="G6" s="210" t="s">
        <v>112</v>
      </c>
      <c r="H6" s="209" t="s">
        <v>110</v>
      </c>
      <c r="I6" s="210" t="s">
        <v>111</v>
      </c>
      <c r="J6" s="211" t="s">
        <v>112</v>
      </c>
    </row>
    <row r="7" spans="1:10" x14ac:dyDescent="0.3">
      <c r="A7" s="212" t="s">
        <v>309</v>
      </c>
      <c r="B7" s="216">
        <v>88.36</v>
      </c>
      <c r="C7" s="217">
        <v>91.73</v>
      </c>
      <c r="D7" s="218">
        <v>25</v>
      </c>
      <c r="E7" s="217">
        <v>89.5</v>
      </c>
      <c r="F7" s="217">
        <v>91.48</v>
      </c>
      <c r="G7" s="217">
        <v>34</v>
      </c>
      <c r="H7" s="216">
        <v>91.46</v>
      </c>
      <c r="I7" s="217">
        <v>91.93</v>
      </c>
      <c r="J7" s="218">
        <v>42</v>
      </c>
    </row>
    <row r="8" spans="1:10" x14ac:dyDescent="0.3">
      <c r="A8" s="212" t="s">
        <v>310</v>
      </c>
      <c r="B8" s="216">
        <v>11.63</v>
      </c>
      <c r="C8" s="217">
        <v>6.07</v>
      </c>
      <c r="D8" s="218">
        <v>80</v>
      </c>
      <c r="E8" s="217">
        <v>10.49</v>
      </c>
      <c r="F8" s="217">
        <v>6.39</v>
      </c>
      <c r="G8" s="217">
        <v>75</v>
      </c>
      <c r="H8" s="216">
        <v>8.5299999999999994</v>
      </c>
      <c r="I8" s="217">
        <v>6.12</v>
      </c>
      <c r="J8" s="218">
        <v>69</v>
      </c>
    </row>
    <row r="9" spans="1:10" x14ac:dyDescent="0.3">
      <c r="A9" s="212" t="s">
        <v>311</v>
      </c>
      <c r="B9" s="216">
        <v>0.02</v>
      </c>
      <c r="C9" s="217">
        <v>0.59</v>
      </c>
      <c r="D9" s="218">
        <v>26</v>
      </c>
      <c r="E9" s="217">
        <v>0.01</v>
      </c>
      <c r="F9" s="217">
        <v>0.61</v>
      </c>
      <c r="G9" s="217">
        <v>25</v>
      </c>
      <c r="H9" s="216">
        <v>0.01</v>
      </c>
      <c r="I9" s="217">
        <v>0.6</v>
      </c>
      <c r="J9" s="218">
        <v>24</v>
      </c>
    </row>
    <row r="10" spans="1:10" x14ac:dyDescent="0.3">
      <c r="A10" s="212" t="s">
        <v>312</v>
      </c>
      <c r="B10" s="216">
        <v>0</v>
      </c>
      <c r="C10" s="217">
        <v>0.04</v>
      </c>
      <c r="D10" s="218">
        <v>78</v>
      </c>
      <c r="E10" s="217">
        <v>0</v>
      </c>
      <c r="F10" s="217">
        <v>0.04</v>
      </c>
      <c r="G10" s="217">
        <v>80</v>
      </c>
      <c r="H10" s="216">
        <v>0</v>
      </c>
      <c r="I10" s="217">
        <v>0.03</v>
      </c>
      <c r="J10" s="218">
        <v>80</v>
      </c>
    </row>
    <row r="11" spans="1:10" x14ac:dyDescent="0.3">
      <c r="A11" s="212" t="s">
        <v>313</v>
      </c>
      <c r="B11" s="216">
        <v>0</v>
      </c>
      <c r="C11" s="217">
        <v>0</v>
      </c>
      <c r="D11" s="218">
        <v>89</v>
      </c>
      <c r="E11" s="217">
        <v>0</v>
      </c>
      <c r="F11" s="217">
        <v>0</v>
      </c>
      <c r="G11" s="217">
        <v>90</v>
      </c>
      <c r="H11" s="216">
        <v>0</v>
      </c>
      <c r="I11" s="217">
        <v>0</v>
      </c>
      <c r="J11" s="218">
        <v>91</v>
      </c>
    </row>
    <row r="12" spans="1:10" x14ac:dyDescent="0.3">
      <c r="A12" s="212" t="s">
        <v>314</v>
      </c>
      <c r="B12" s="216">
        <v>100</v>
      </c>
      <c r="C12" s="217">
        <v>100</v>
      </c>
      <c r="D12" s="218">
        <v>99</v>
      </c>
      <c r="E12" s="217">
        <v>100</v>
      </c>
      <c r="F12" s="217">
        <v>100</v>
      </c>
      <c r="G12" s="217">
        <v>99</v>
      </c>
      <c r="H12" s="216">
        <v>100</v>
      </c>
      <c r="I12" s="217">
        <v>100</v>
      </c>
      <c r="J12" s="218">
        <v>99</v>
      </c>
    </row>
    <row r="13" spans="1:10" x14ac:dyDescent="0.3">
      <c r="A13" s="212"/>
      <c r="B13" s="216"/>
      <c r="C13" s="217"/>
      <c r="D13" s="218"/>
      <c r="E13" s="217"/>
      <c r="F13" s="217"/>
      <c r="G13" s="217"/>
      <c r="H13" s="216"/>
      <c r="I13" s="217"/>
      <c r="J13" s="218"/>
    </row>
    <row r="14" spans="1:10" x14ac:dyDescent="0.3">
      <c r="A14" s="212" t="s">
        <v>315</v>
      </c>
      <c r="B14" s="216">
        <v>10.72</v>
      </c>
      <c r="C14" s="217">
        <v>9.94</v>
      </c>
      <c r="D14" s="218">
        <v>62</v>
      </c>
      <c r="E14" s="217">
        <v>7.11</v>
      </c>
      <c r="F14" s="217">
        <v>9.9499999999999993</v>
      </c>
      <c r="G14" s="217">
        <v>40</v>
      </c>
      <c r="H14" s="216">
        <v>8.6199999999999992</v>
      </c>
      <c r="I14" s="217">
        <v>10.43</v>
      </c>
      <c r="J14" s="218">
        <v>47</v>
      </c>
    </row>
    <row r="15" spans="1:10" x14ac:dyDescent="0.3">
      <c r="A15" s="212" t="s">
        <v>316</v>
      </c>
      <c r="B15" s="216">
        <v>0</v>
      </c>
      <c r="C15" s="217">
        <v>2.67</v>
      </c>
      <c r="D15" s="218">
        <v>10</v>
      </c>
      <c r="E15" s="217">
        <v>0</v>
      </c>
      <c r="F15" s="217">
        <v>2.78</v>
      </c>
      <c r="G15" s="217">
        <v>10</v>
      </c>
      <c r="H15" s="216">
        <v>0</v>
      </c>
      <c r="I15" s="217">
        <v>2.5499999999999998</v>
      </c>
      <c r="J15" s="218">
        <v>13</v>
      </c>
    </row>
    <row r="16" spans="1:10" x14ac:dyDescent="0.3">
      <c r="A16" s="212" t="s">
        <v>317</v>
      </c>
      <c r="B16" s="216">
        <v>89.28</v>
      </c>
      <c r="C16" s="217">
        <v>85.38</v>
      </c>
      <c r="D16" s="218">
        <v>57</v>
      </c>
      <c r="E16" s="217">
        <v>92.89</v>
      </c>
      <c r="F16" s="217">
        <v>85.56</v>
      </c>
      <c r="G16" s="217">
        <v>77</v>
      </c>
      <c r="H16" s="216">
        <v>91.38</v>
      </c>
      <c r="I16" s="217">
        <v>85.22</v>
      </c>
      <c r="J16" s="218">
        <v>70</v>
      </c>
    </row>
    <row r="17" spans="1:10" x14ac:dyDescent="0.3">
      <c r="A17" s="212" t="s">
        <v>318</v>
      </c>
      <c r="B17" s="216">
        <v>100</v>
      </c>
      <c r="C17" s="217">
        <v>97.75</v>
      </c>
      <c r="D17" s="218">
        <v>99</v>
      </c>
      <c r="E17" s="217">
        <v>100</v>
      </c>
      <c r="F17" s="217">
        <v>98.01</v>
      </c>
      <c r="G17" s="217">
        <v>99</v>
      </c>
      <c r="H17" s="216">
        <v>100</v>
      </c>
      <c r="I17" s="217">
        <v>97.74</v>
      </c>
      <c r="J17" s="218">
        <v>99</v>
      </c>
    </row>
    <row r="18" spans="1:10" x14ac:dyDescent="0.3">
      <c r="A18" s="212" t="s">
        <v>87</v>
      </c>
      <c r="B18" s="216">
        <v>0</v>
      </c>
      <c r="C18" s="217">
        <v>0.33</v>
      </c>
      <c r="D18" s="218">
        <v>80</v>
      </c>
      <c r="E18" s="217">
        <v>0</v>
      </c>
      <c r="F18" s="217">
        <v>0.22</v>
      </c>
      <c r="G18" s="217">
        <v>84</v>
      </c>
      <c r="H18" s="216">
        <v>0</v>
      </c>
      <c r="I18" s="217">
        <v>0.2</v>
      </c>
      <c r="J18" s="218">
        <v>86</v>
      </c>
    </row>
    <row r="19" spans="1:10" x14ac:dyDescent="0.3">
      <c r="A19" s="212" t="s">
        <v>88</v>
      </c>
      <c r="B19" s="216">
        <v>100</v>
      </c>
      <c r="C19" s="217">
        <v>100</v>
      </c>
      <c r="D19" s="218">
        <v>99</v>
      </c>
      <c r="E19" s="217">
        <v>100</v>
      </c>
      <c r="F19" s="217">
        <v>100</v>
      </c>
      <c r="G19" s="217">
        <v>99</v>
      </c>
      <c r="H19" s="216">
        <v>100</v>
      </c>
      <c r="I19" s="217">
        <v>100</v>
      </c>
      <c r="J19" s="218">
        <v>99</v>
      </c>
    </row>
    <row r="20" spans="1:10" x14ac:dyDescent="0.3">
      <c r="A20" s="212"/>
      <c r="B20" s="216"/>
      <c r="C20" s="217"/>
      <c r="D20" s="218"/>
      <c r="E20" s="217"/>
      <c r="F20" s="217"/>
      <c r="G20" s="217"/>
      <c r="H20" s="216"/>
      <c r="I20" s="217"/>
      <c r="J20" s="218"/>
    </row>
    <row r="21" spans="1:10" x14ac:dyDescent="0.3">
      <c r="A21" s="212" t="s">
        <v>319</v>
      </c>
      <c r="B21" s="216"/>
      <c r="C21" s="217"/>
      <c r="D21" s="218"/>
      <c r="E21" s="217"/>
      <c r="F21" s="217"/>
      <c r="G21" s="217"/>
      <c r="H21" s="216"/>
      <c r="I21" s="217"/>
      <c r="J21" s="218"/>
    </row>
    <row r="22" spans="1:10" x14ac:dyDescent="0.3">
      <c r="A22" s="212" t="s">
        <v>320</v>
      </c>
      <c r="B22" s="216">
        <v>9.1999999999999993</v>
      </c>
      <c r="C22" s="217">
        <v>12.87</v>
      </c>
      <c r="D22" s="218">
        <v>37</v>
      </c>
      <c r="E22" s="217">
        <v>10.89</v>
      </c>
      <c r="F22" s="217">
        <v>13.96</v>
      </c>
      <c r="G22" s="217">
        <v>40</v>
      </c>
      <c r="H22" s="216">
        <v>9.4</v>
      </c>
      <c r="I22" s="217">
        <v>13.45</v>
      </c>
      <c r="J22" s="218">
        <v>36</v>
      </c>
    </row>
    <row r="23" spans="1:10" x14ac:dyDescent="0.3">
      <c r="A23" s="212" t="s">
        <v>321</v>
      </c>
      <c r="B23" s="216">
        <v>13.52</v>
      </c>
      <c r="C23" s="217">
        <v>15.92</v>
      </c>
      <c r="D23" s="218">
        <v>41</v>
      </c>
      <c r="E23" s="217">
        <v>13.89</v>
      </c>
      <c r="F23" s="217">
        <v>16.27</v>
      </c>
      <c r="G23" s="217">
        <v>44</v>
      </c>
      <c r="H23" s="216">
        <v>12.51</v>
      </c>
      <c r="I23" s="217">
        <v>15.59</v>
      </c>
      <c r="J23" s="218">
        <v>39</v>
      </c>
    </row>
    <row r="24" spans="1:10" x14ac:dyDescent="0.3">
      <c r="A24" s="212" t="s">
        <v>322</v>
      </c>
      <c r="B24" s="216">
        <v>67.900000000000006</v>
      </c>
      <c r="C24" s="217">
        <v>69.83</v>
      </c>
      <c r="D24" s="218">
        <v>34</v>
      </c>
      <c r="E24" s="217">
        <v>69.98</v>
      </c>
      <c r="F24" s="217">
        <v>69.58</v>
      </c>
      <c r="G24" s="217">
        <v>47</v>
      </c>
      <c r="H24" s="216">
        <v>69.69</v>
      </c>
      <c r="I24" s="217">
        <v>70.28</v>
      </c>
      <c r="J24" s="218">
        <v>43</v>
      </c>
    </row>
    <row r="25" spans="1:10" x14ac:dyDescent="0.3">
      <c r="A25" s="212" t="s">
        <v>156</v>
      </c>
      <c r="B25" s="216">
        <v>8.23</v>
      </c>
      <c r="C25" s="217">
        <v>11.14</v>
      </c>
      <c r="D25" s="218">
        <v>40</v>
      </c>
      <c r="E25" s="217">
        <v>7.46</v>
      </c>
      <c r="F25" s="217">
        <v>11.53</v>
      </c>
      <c r="G25" s="217">
        <v>35</v>
      </c>
      <c r="H25" s="216">
        <v>7.23</v>
      </c>
      <c r="I25" s="217">
        <v>11.76</v>
      </c>
      <c r="J25" s="218">
        <v>28</v>
      </c>
    </row>
    <row r="26" spans="1:10" x14ac:dyDescent="0.3">
      <c r="A26" s="212" t="s">
        <v>323</v>
      </c>
      <c r="B26" s="216">
        <v>71.42</v>
      </c>
      <c r="C26" s="217">
        <v>78.569999999999993</v>
      </c>
      <c r="D26" s="218">
        <v>66</v>
      </c>
      <c r="E26" s="217">
        <v>28.92</v>
      </c>
      <c r="F26" s="217">
        <v>67.12</v>
      </c>
      <c r="G26" s="217">
        <v>48</v>
      </c>
      <c r="H26" s="216">
        <v>62.42</v>
      </c>
      <c r="I26" s="217">
        <v>66.23</v>
      </c>
      <c r="J26" s="218">
        <v>70</v>
      </c>
    </row>
    <row r="27" spans="1:10" x14ac:dyDescent="0.3">
      <c r="A27" s="212" t="s">
        <v>324</v>
      </c>
      <c r="B27" s="216">
        <v>138.63</v>
      </c>
      <c r="C27" s="217">
        <v>153.5</v>
      </c>
      <c r="D27" s="218">
        <v>61</v>
      </c>
      <c r="E27" s="217">
        <v>99.43</v>
      </c>
      <c r="F27" s="217">
        <v>159.6</v>
      </c>
      <c r="G27" s="217">
        <v>44</v>
      </c>
      <c r="H27" s="216">
        <v>152.93</v>
      </c>
      <c r="I27" s="217">
        <v>173.27</v>
      </c>
      <c r="J27" s="218">
        <v>61</v>
      </c>
    </row>
    <row r="28" spans="1:10" x14ac:dyDescent="0.3">
      <c r="A28" s="212" t="s">
        <v>325</v>
      </c>
      <c r="B28" s="216">
        <v>-4.07</v>
      </c>
      <c r="C28" s="217">
        <v>-2.5</v>
      </c>
      <c r="D28" s="218">
        <v>45</v>
      </c>
      <c r="E28" s="217">
        <v>0.06</v>
      </c>
      <c r="F28" s="217">
        <v>-3.23</v>
      </c>
      <c r="G28" s="217">
        <v>55</v>
      </c>
      <c r="H28" s="216">
        <v>-4.6399999999999997</v>
      </c>
      <c r="I28" s="217">
        <v>-3.95</v>
      </c>
      <c r="J28" s="218">
        <v>45</v>
      </c>
    </row>
    <row r="29" spans="1:10" x14ac:dyDescent="0.3">
      <c r="A29" s="212" t="s">
        <v>326</v>
      </c>
      <c r="B29" s="216">
        <v>91.13</v>
      </c>
      <c r="C29" s="217">
        <v>82.71</v>
      </c>
      <c r="D29" s="218">
        <v>61</v>
      </c>
      <c r="E29" s="217">
        <v>95.91</v>
      </c>
      <c r="F29" s="217">
        <v>84.6</v>
      </c>
      <c r="G29" s="217">
        <v>75</v>
      </c>
      <c r="H29" s="216">
        <v>92.89</v>
      </c>
      <c r="I29" s="217">
        <v>85.78</v>
      </c>
      <c r="J29" s="218">
        <v>64</v>
      </c>
    </row>
    <row r="30" spans="1:10" x14ac:dyDescent="0.3">
      <c r="A30" s="212" t="s">
        <v>327</v>
      </c>
      <c r="B30" s="216">
        <v>100.93</v>
      </c>
      <c r="C30" s="217">
        <v>94.81</v>
      </c>
      <c r="D30" s="218">
        <v>60</v>
      </c>
      <c r="E30" s="217">
        <v>104.4</v>
      </c>
      <c r="F30" s="217">
        <v>97.65</v>
      </c>
      <c r="G30" s="217">
        <v>63</v>
      </c>
      <c r="H30" s="216">
        <v>102.77</v>
      </c>
      <c r="I30" s="217">
        <v>98.06</v>
      </c>
      <c r="J30" s="218">
        <v>58</v>
      </c>
    </row>
    <row r="31" spans="1:10" x14ac:dyDescent="0.3">
      <c r="A31" s="212" t="s">
        <v>328</v>
      </c>
      <c r="B31" s="216">
        <v>87.82</v>
      </c>
      <c r="C31" s="217">
        <v>68.55</v>
      </c>
      <c r="D31" s="218">
        <v>49</v>
      </c>
      <c r="E31" s="217">
        <v>66.260000000000005</v>
      </c>
      <c r="F31" s="217">
        <v>75.81</v>
      </c>
      <c r="G31" s="217">
        <v>26</v>
      </c>
      <c r="H31" s="216">
        <v>74.06</v>
      </c>
      <c r="I31" s="217">
        <v>80.98</v>
      </c>
      <c r="J31" s="218">
        <v>27</v>
      </c>
    </row>
    <row r="32" spans="1:10" x14ac:dyDescent="0.3">
      <c r="A32" s="212" t="s">
        <v>329</v>
      </c>
      <c r="B32" s="216">
        <v>5.09</v>
      </c>
      <c r="C32" s="217">
        <v>4.91</v>
      </c>
      <c r="D32" s="218">
        <v>61</v>
      </c>
      <c r="E32" s="217">
        <v>4.26</v>
      </c>
      <c r="F32" s="217">
        <v>6.02</v>
      </c>
      <c r="G32" s="217">
        <v>51</v>
      </c>
      <c r="H32" s="216">
        <v>5.43</v>
      </c>
      <c r="I32" s="217">
        <v>5.61</v>
      </c>
      <c r="J32" s="218">
        <v>57</v>
      </c>
    </row>
    <row r="33" spans="1:10" x14ac:dyDescent="0.3">
      <c r="A33" s="212" t="s">
        <v>330</v>
      </c>
      <c r="B33" s="216">
        <v>0</v>
      </c>
      <c r="C33" s="217">
        <v>0.2</v>
      </c>
      <c r="D33" s="218">
        <v>70</v>
      </c>
      <c r="E33" s="217">
        <v>0</v>
      </c>
      <c r="F33" s="217">
        <v>0.22</v>
      </c>
      <c r="G33" s="217">
        <v>71</v>
      </c>
      <c r="H33" s="216">
        <v>0</v>
      </c>
      <c r="I33" s="217">
        <v>0.21</v>
      </c>
      <c r="J33" s="218">
        <v>69</v>
      </c>
    </row>
    <row r="34" spans="1:10" x14ac:dyDescent="0.3">
      <c r="A34" s="212" t="s">
        <v>331</v>
      </c>
      <c r="B34" s="216">
        <v>5.0999999999999996</v>
      </c>
      <c r="C34" s="217">
        <v>5.35</v>
      </c>
      <c r="D34" s="218">
        <v>58</v>
      </c>
      <c r="E34" s="217">
        <v>4.26</v>
      </c>
      <c r="F34" s="217">
        <v>6.49</v>
      </c>
      <c r="G34" s="217">
        <v>48</v>
      </c>
      <c r="H34" s="216">
        <v>5.43</v>
      </c>
      <c r="I34" s="217">
        <v>6.12</v>
      </c>
      <c r="J34" s="218">
        <v>54</v>
      </c>
    </row>
    <row r="35" spans="1:10" x14ac:dyDescent="0.3">
      <c r="A35" s="212" t="s">
        <v>332</v>
      </c>
      <c r="B35" s="216">
        <v>0.05</v>
      </c>
      <c r="C35" s="217">
        <v>4.4400000000000004</v>
      </c>
      <c r="D35" s="218">
        <v>63</v>
      </c>
      <c r="E35" s="217">
        <v>0.06</v>
      </c>
      <c r="F35" s="217">
        <v>3.15</v>
      </c>
      <c r="G35" s="217">
        <v>66</v>
      </c>
      <c r="H35" s="216">
        <v>0.06</v>
      </c>
      <c r="I35" s="217">
        <v>1.83</v>
      </c>
      <c r="J35" s="218">
        <v>67</v>
      </c>
    </row>
    <row r="36" spans="1:10" ht="15" thickBot="1" x14ac:dyDescent="0.35">
      <c r="A36" s="225" t="s">
        <v>333</v>
      </c>
      <c r="B36" s="226">
        <v>11.23</v>
      </c>
      <c r="C36" s="227">
        <v>13.55</v>
      </c>
      <c r="D36" s="228">
        <v>61</v>
      </c>
      <c r="E36" s="227">
        <v>9.59</v>
      </c>
      <c r="F36" s="227">
        <v>14.26</v>
      </c>
      <c r="G36" s="227">
        <v>62</v>
      </c>
      <c r="H36" s="226">
        <v>8.07</v>
      </c>
      <c r="I36" s="227">
        <v>17.32</v>
      </c>
      <c r="J36" s="228">
        <v>59</v>
      </c>
    </row>
    <row r="37" spans="1:10" ht="15" thickBot="1" x14ac:dyDescent="0.35"/>
    <row r="38" spans="1:10" ht="15" thickBot="1" x14ac:dyDescent="0.35">
      <c r="B38" s="288" t="s">
        <v>334</v>
      </c>
      <c r="C38" s="289"/>
      <c r="D38" s="289"/>
      <c r="E38" s="289"/>
      <c r="F38" s="289"/>
      <c r="G38" s="289"/>
      <c r="H38" s="289"/>
      <c r="I38" s="289"/>
      <c r="J38" s="290"/>
    </row>
    <row r="39" spans="1:10" ht="15" thickBot="1" x14ac:dyDescent="0.35">
      <c r="B39" s="311">
        <v>42004</v>
      </c>
      <c r="C39" s="312"/>
      <c r="D39" s="313"/>
      <c r="E39" s="312">
        <v>42369</v>
      </c>
      <c r="F39" s="312"/>
      <c r="G39" s="312"/>
      <c r="H39" s="311">
        <v>42735</v>
      </c>
      <c r="I39" s="312"/>
      <c r="J39" s="313"/>
    </row>
    <row r="40" spans="1:10" x14ac:dyDescent="0.3">
      <c r="A40" s="259" t="s">
        <v>335</v>
      </c>
      <c r="B40" s="256" t="s">
        <v>110</v>
      </c>
      <c r="C40" s="257" t="s">
        <v>111</v>
      </c>
      <c r="D40" s="258" t="s">
        <v>112</v>
      </c>
      <c r="E40" s="257" t="s">
        <v>110</v>
      </c>
      <c r="F40" s="257" t="s">
        <v>111</v>
      </c>
      <c r="G40" s="257" t="s">
        <v>112</v>
      </c>
      <c r="H40" s="256" t="s">
        <v>110</v>
      </c>
      <c r="I40" s="257" t="s">
        <v>111</v>
      </c>
      <c r="J40" s="258" t="s">
        <v>112</v>
      </c>
    </row>
    <row r="41" spans="1:10" x14ac:dyDescent="0.3">
      <c r="A41" s="243" t="s">
        <v>155</v>
      </c>
      <c r="B41" s="216">
        <v>5.88</v>
      </c>
      <c r="C41" s="217">
        <v>5.47</v>
      </c>
      <c r="D41" s="218">
        <v>66</v>
      </c>
      <c r="E41" s="217">
        <v>2.16</v>
      </c>
      <c r="F41" s="217">
        <v>4.96</v>
      </c>
      <c r="G41" s="217">
        <v>36</v>
      </c>
      <c r="H41" s="216">
        <v>4.5199999999999996</v>
      </c>
      <c r="I41" s="217">
        <v>4.83</v>
      </c>
      <c r="J41" s="218">
        <v>60</v>
      </c>
    </row>
    <row r="42" spans="1:10" x14ac:dyDescent="0.3">
      <c r="A42" s="243" t="s">
        <v>336</v>
      </c>
      <c r="B42" s="216">
        <v>0.01</v>
      </c>
      <c r="C42" s="217">
        <v>0.04</v>
      </c>
      <c r="D42" s="218">
        <v>53</v>
      </c>
      <c r="E42" s="217">
        <v>0.01</v>
      </c>
      <c r="F42" s="217">
        <v>0.04</v>
      </c>
      <c r="G42" s="217">
        <v>55</v>
      </c>
      <c r="H42" s="216">
        <v>0.01</v>
      </c>
      <c r="I42" s="217">
        <v>0.04</v>
      </c>
      <c r="J42" s="218">
        <v>56</v>
      </c>
    </row>
    <row r="43" spans="1:10" x14ac:dyDescent="0.3">
      <c r="A43" s="243" t="s">
        <v>337</v>
      </c>
      <c r="B43" s="216">
        <v>68.78</v>
      </c>
      <c r="C43" s="217">
        <v>66.19</v>
      </c>
      <c r="D43" s="218">
        <v>52</v>
      </c>
      <c r="E43" s="217">
        <v>73.33</v>
      </c>
      <c r="F43" s="217">
        <v>67.7</v>
      </c>
      <c r="G43" s="217">
        <v>62</v>
      </c>
      <c r="H43" s="216">
        <v>71.89</v>
      </c>
      <c r="I43" s="217">
        <v>68.87</v>
      </c>
      <c r="J43" s="218">
        <v>54</v>
      </c>
    </row>
    <row r="44" spans="1:10" x14ac:dyDescent="0.3">
      <c r="A44" s="243" t="s">
        <v>338</v>
      </c>
      <c r="B44" s="216">
        <v>47.12</v>
      </c>
      <c r="C44" s="217">
        <v>36.200000000000003</v>
      </c>
      <c r="D44" s="218">
        <v>70</v>
      </c>
      <c r="E44" s="217">
        <v>51.6</v>
      </c>
      <c r="F44" s="217">
        <v>36.590000000000003</v>
      </c>
      <c r="G44" s="217">
        <v>81</v>
      </c>
      <c r="H44" s="216">
        <v>47.77</v>
      </c>
      <c r="I44" s="217">
        <v>36.119999999999997</v>
      </c>
      <c r="J44" s="218">
        <v>76</v>
      </c>
    </row>
    <row r="45" spans="1:10" x14ac:dyDescent="0.3">
      <c r="A45" s="243"/>
      <c r="B45" s="216"/>
      <c r="C45" s="217"/>
      <c r="D45" s="218"/>
      <c r="E45" s="217"/>
      <c r="F45" s="217"/>
      <c r="G45" s="217"/>
      <c r="H45" s="216"/>
      <c r="I45" s="217"/>
      <c r="J45" s="218"/>
    </row>
    <row r="46" spans="1:10" x14ac:dyDescent="0.3">
      <c r="A46" s="243" t="s">
        <v>339</v>
      </c>
      <c r="B46" s="216"/>
      <c r="C46" s="217"/>
      <c r="D46" s="218"/>
      <c r="E46" s="217"/>
      <c r="F46" s="217"/>
      <c r="G46" s="217"/>
      <c r="H46" s="216"/>
      <c r="I46" s="217"/>
      <c r="J46" s="218"/>
    </row>
    <row r="47" spans="1:10" x14ac:dyDescent="0.3">
      <c r="A47" s="243" t="s">
        <v>340</v>
      </c>
      <c r="B47" s="216"/>
      <c r="C47" s="217"/>
      <c r="D47" s="218"/>
      <c r="E47" s="217"/>
      <c r="F47" s="217"/>
      <c r="G47" s="217"/>
      <c r="H47" s="216"/>
      <c r="I47" s="217"/>
      <c r="J47" s="218"/>
    </row>
    <row r="48" spans="1:10" x14ac:dyDescent="0.3">
      <c r="A48" s="243" t="s">
        <v>341</v>
      </c>
      <c r="B48" s="216">
        <v>0.01</v>
      </c>
      <c r="C48" s="217">
        <v>14.81</v>
      </c>
      <c r="D48" s="218">
        <v>13</v>
      </c>
      <c r="E48" s="217">
        <v>0</v>
      </c>
      <c r="F48" s="217">
        <v>14</v>
      </c>
      <c r="G48" s="217">
        <v>12</v>
      </c>
      <c r="H48" s="216">
        <v>0</v>
      </c>
      <c r="I48" s="217">
        <v>12.64</v>
      </c>
      <c r="J48" s="218">
        <v>11</v>
      </c>
    </row>
    <row r="49" spans="1:10" x14ac:dyDescent="0.3">
      <c r="A49" s="243" t="s">
        <v>342</v>
      </c>
      <c r="B49" s="216">
        <v>14.69</v>
      </c>
      <c r="C49" s="217">
        <v>11.88</v>
      </c>
      <c r="D49" s="218">
        <v>61</v>
      </c>
      <c r="E49" s="217">
        <v>12.39</v>
      </c>
      <c r="F49" s="217">
        <v>11.92</v>
      </c>
      <c r="G49" s="217">
        <v>55</v>
      </c>
      <c r="H49" s="216">
        <v>11.37</v>
      </c>
      <c r="I49" s="217">
        <v>13.38</v>
      </c>
      <c r="J49" s="218">
        <v>48</v>
      </c>
    </row>
    <row r="50" spans="1:10" x14ac:dyDescent="0.3">
      <c r="A50" s="243" t="s">
        <v>343</v>
      </c>
      <c r="B50" s="216">
        <v>48.51</v>
      </c>
      <c r="C50" s="217">
        <v>29.44</v>
      </c>
      <c r="D50" s="218">
        <v>79</v>
      </c>
      <c r="E50" s="217">
        <v>39.96</v>
      </c>
      <c r="F50" s="217">
        <v>29.08</v>
      </c>
      <c r="G50" s="217">
        <v>68</v>
      </c>
      <c r="H50" s="216">
        <v>35.68</v>
      </c>
      <c r="I50" s="217">
        <v>28.94</v>
      </c>
      <c r="J50" s="218">
        <v>65</v>
      </c>
    </row>
    <row r="51" spans="1:10" x14ac:dyDescent="0.3">
      <c r="A51" s="243" t="s">
        <v>344</v>
      </c>
      <c r="B51" s="216">
        <v>36.700000000000003</v>
      </c>
      <c r="C51" s="217">
        <v>20.81</v>
      </c>
      <c r="D51" s="218">
        <v>74</v>
      </c>
      <c r="E51" s="217">
        <v>47.57</v>
      </c>
      <c r="F51" s="217">
        <v>19.600000000000001</v>
      </c>
      <c r="G51" s="217">
        <v>88</v>
      </c>
      <c r="H51" s="216">
        <v>52.87</v>
      </c>
      <c r="I51" s="217">
        <v>17.34</v>
      </c>
      <c r="J51" s="218">
        <v>92</v>
      </c>
    </row>
    <row r="52" spans="1:10" x14ac:dyDescent="0.3">
      <c r="A52" s="243" t="s">
        <v>345</v>
      </c>
      <c r="B52" s="216">
        <v>0</v>
      </c>
      <c r="C52" s="217">
        <v>3.34</v>
      </c>
      <c r="D52" s="218">
        <v>47</v>
      </c>
      <c r="E52" s="217">
        <v>0</v>
      </c>
      <c r="F52" s="217">
        <v>4.4000000000000004</v>
      </c>
      <c r="G52" s="217">
        <v>38</v>
      </c>
      <c r="H52" s="216">
        <v>0</v>
      </c>
      <c r="I52" s="217">
        <v>6.14</v>
      </c>
      <c r="J52" s="218">
        <v>30</v>
      </c>
    </row>
    <row r="53" spans="1:10" x14ac:dyDescent="0.3">
      <c r="A53" s="243" t="s">
        <v>346</v>
      </c>
      <c r="B53" s="216">
        <v>0</v>
      </c>
      <c r="C53" s="217">
        <v>0.86</v>
      </c>
      <c r="D53" s="218">
        <v>68</v>
      </c>
      <c r="E53" s="217">
        <v>0</v>
      </c>
      <c r="F53" s="217">
        <v>1.02</v>
      </c>
      <c r="G53" s="217">
        <v>66</v>
      </c>
      <c r="H53" s="216">
        <v>0</v>
      </c>
      <c r="I53" s="217">
        <v>0.85</v>
      </c>
      <c r="J53" s="218">
        <v>68</v>
      </c>
    </row>
    <row r="54" spans="1:10" x14ac:dyDescent="0.3">
      <c r="A54" s="243" t="s">
        <v>347</v>
      </c>
      <c r="B54" s="216">
        <v>0</v>
      </c>
      <c r="C54" s="217">
        <v>0.36</v>
      </c>
      <c r="D54" s="218">
        <v>75</v>
      </c>
      <c r="E54" s="217">
        <v>0</v>
      </c>
      <c r="F54" s="217">
        <v>0.47</v>
      </c>
      <c r="G54" s="217">
        <v>75</v>
      </c>
      <c r="H54" s="216">
        <v>0</v>
      </c>
      <c r="I54" s="217">
        <v>0.44</v>
      </c>
      <c r="J54" s="218">
        <v>78</v>
      </c>
    </row>
    <row r="55" spans="1:10" x14ac:dyDescent="0.3">
      <c r="A55" s="243" t="s">
        <v>348</v>
      </c>
      <c r="B55" s="216">
        <v>0</v>
      </c>
      <c r="C55" s="217">
        <v>2.25</v>
      </c>
      <c r="D55" s="218">
        <v>31</v>
      </c>
      <c r="E55" s="217">
        <v>0</v>
      </c>
      <c r="F55" s="217">
        <v>2.29</v>
      </c>
      <c r="G55" s="217">
        <v>31</v>
      </c>
      <c r="H55" s="216">
        <v>0</v>
      </c>
      <c r="I55" s="217">
        <v>2.37</v>
      </c>
      <c r="J55" s="218">
        <v>31</v>
      </c>
    </row>
    <row r="56" spans="1:10" x14ac:dyDescent="0.3">
      <c r="A56" s="243" t="s">
        <v>349</v>
      </c>
      <c r="B56" s="216">
        <v>0</v>
      </c>
      <c r="C56" s="217">
        <v>0.37</v>
      </c>
      <c r="D56" s="218">
        <v>70</v>
      </c>
      <c r="E56" s="217">
        <v>0</v>
      </c>
      <c r="F56" s="217">
        <v>0.33</v>
      </c>
      <c r="G56" s="217">
        <v>70</v>
      </c>
      <c r="H56" s="216">
        <v>0</v>
      </c>
      <c r="I56" s="217">
        <v>0.22</v>
      </c>
      <c r="J56" s="218">
        <v>69</v>
      </c>
    </row>
    <row r="57" spans="1:10" x14ac:dyDescent="0.3">
      <c r="A57" s="243" t="s">
        <v>350</v>
      </c>
      <c r="B57" s="216">
        <v>0.09</v>
      </c>
      <c r="C57" s="217">
        <v>0.28999999999999998</v>
      </c>
      <c r="D57" s="218">
        <v>55</v>
      </c>
      <c r="E57" s="217">
        <v>0.08</v>
      </c>
      <c r="F57" s="217">
        <v>0.23</v>
      </c>
      <c r="G57" s="217">
        <v>58</v>
      </c>
      <c r="H57" s="216">
        <v>7.0000000000000007E-2</v>
      </c>
      <c r="I57" s="217">
        <v>0.27</v>
      </c>
      <c r="J57" s="218">
        <v>58</v>
      </c>
    </row>
    <row r="58" spans="1:10" x14ac:dyDescent="0.3">
      <c r="A58" s="243" t="s">
        <v>351</v>
      </c>
      <c r="B58" s="216">
        <v>100</v>
      </c>
      <c r="C58" s="217">
        <v>100</v>
      </c>
      <c r="D58" s="218">
        <v>99</v>
      </c>
      <c r="E58" s="217">
        <v>100</v>
      </c>
      <c r="F58" s="217">
        <v>100</v>
      </c>
      <c r="G58" s="217">
        <v>99</v>
      </c>
      <c r="H58" s="216">
        <v>100</v>
      </c>
      <c r="I58" s="217">
        <v>100</v>
      </c>
      <c r="J58" s="218">
        <v>99</v>
      </c>
    </row>
    <row r="59" spans="1:10" x14ac:dyDescent="0.3">
      <c r="A59" s="243"/>
      <c r="B59" s="216"/>
      <c r="C59" s="217"/>
      <c r="D59" s="218"/>
      <c r="E59" s="217"/>
      <c r="F59" s="217"/>
      <c r="G59" s="217"/>
      <c r="H59" s="216"/>
      <c r="I59" s="217"/>
      <c r="J59" s="218"/>
    </row>
    <row r="60" spans="1:10" x14ac:dyDescent="0.3">
      <c r="A60" s="243" t="s">
        <v>352</v>
      </c>
      <c r="B60" s="216"/>
      <c r="C60" s="217"/>
      <c r="D60" s="218"/>
      <c r="E60" s="217"/>
      <c r="F60" s="217"/>
      <c r="G60" s="217"/>
      <c r="H60" s="216"/>
      <c r="I60" s="217"/>
      <c r="J60" s="218"/>
    </row>
    <row r="61" spans="1:10" x14ac:dyDescent="0.3">
      <c r="A61" s="243" t="s">
        <v>353</v>
      </c>
      <c r="B61" s="216">
        <v>0</v>
      </c>
      <c r="C61" s="217">
        <v>0</v>
      </c>
      <c r="D61" s="218">
        <v>87</v>
      </c>
      <c r="E61" s="217">
        <v>0</v>
      </c>
      <c r="F61" s="217">
        <v>0</v>
      </c>
      <c r="G61" s="217">
        <v>88</v>
      </c>
      <c r="H61" s="216">
        <v>0</v>
      </c>
      <c r="I61" s="217">
        <v>0</v>
      </c>
      <c r="J61" s="218">
        <v>93</v>
      </c>
    </row>
    <row r="62" spans="1:10" x14ac:dyDescent="0.3">
      <c r="A62" s="243" t="s">
        <v>354</v>
      </c>
      <c r="B62" s="216">
        <v>0.86</v>
      </c>
      <c r="C62" s="217">
        <v>0.84</v>
      </c>
      <c r="D62" s="218">
        <v>55</v>
      </c>
      <c r="E62" s="217">
        <v>-0.16</v>
      </c>
      <c r="F62" s="217">
        <v>0.16</v>
      </c>
      <c r="G62" s="217">
        <v>40</v>
      </c>
      <c r="H62" s="216">
        <v>-1.27</v>
      </c>
      <c r="I62" s="217">
        <v>-0.76</v>
      </c>
      <c r="J62" s="218">
        <v>26</v>
      </c>
    </row>
    <row r="63" spans="1:10" x14ac:dyDescent="0.3">
      <c r="A63" s="243" t="s">
        <v>355</v>
      </c>
      <c r="B63" s="216">
        <v>6.35</v>
      </c>
      <c r="C63" s="217">
        <v>1.59</v>
      </c>
      <c r="D63" s="218">
        <v>93</v>
      </c>
      <c r="E63" s="217">
        <v>17.55</v>
      </c>
      <c r="F63" s="217">
        <v>1</v>
      </c>
      <c r="G63" s="217">
        <v>99</v>
      </c>
      <c r="H63" s="216">
        <v>19.190000000000001</v>
      </c>
      <c r="I63" s="217">
        <v>-0.08</v>
      </c>
      <c r="J63" s="218">
        <v>99</v>
      </c>
    </row>
    <row r="64" spans="1:10" x14ac:dyDescent="0.3">
      <c r="A64" s="243" t="s">
        <v>356</v>
      </c>
      <c r="B64" s="216">
        <v>0.01</v>
      </c>
      <c r="C64" s="217">
        <v>0.39</v>
      </c>
      <c r="D64" s="218">
        <v>48</v>
      </c>
      <c r="E64" s="217">
        <v>0.02</v>
      </c>
      <c r="F64" s="217">
        <v>0.23</v>
      </c>
      <c r="G64" s="217">
        <v>56</v>
      </c>
      <c r="H64" s="216">
        <v>0.02</v>
      </c>
      <c r="I64" s="217">
        <v>-0.1</v>
      </c>
      <c r="J64" s="218">
        <v>75</v>
      </c>
    </row>
    <row r="65" spans="1:10" x14ac:dyDescent="0.3">
      <c r="A65" s="243" t="s">
        <v>357</v>
      </c>
      <c r="B65" s="216">
        <v>94.82</v>
      </c>
      <c r="C65" s="217">
        <v>49.94</v>
      </c>
      <c r="D65" s="218">
        <v>94</v>
      </c>
      <c r="E65" s="217">
        <v>86.57</v>
      </c>
      <c r="F65" s="217">
        <v>47.51</v>
      </c>
      <c r="G65" s="217">
        <v>92</v>
      </c>
      <c r="H65" s="216">
        <v>58.43</v>
      </c>
      <c r="I65" s="217">
        <v>43.63</v>
      </c>
      <c r="J65" s="218">
        <v>68</v>
      </c>
    </row>
    <row r="66" spans="1:10" x14ac:dyDescent="0.3">
      <c r="A66" s="243" t="s">
        <v>358</v>
      </c>
      <c r="B66" s="216">
        <v>54.25</v>
      </c>
      <c r="C66" s="217">
        <v>36.92</v>
      </c>
      <c r="D66" s="218">
        <v>70</v>
      </c>
      <c r="E66" s="217">
        <v>57.38</v>
      </c>
      <c r="F66" s="217">
        <v>38.78</v>
      </c>
      <c r="G66" s="217">
        <v>78</v>
      </c>
      <c r="H66" s="216">
        <v>57.37</v>
      </c>
      <c r="I66" s="217">
        <v>37.25</v>
      </c>
      <c r="J66" s="218">
        <v>79</v>
      </c>
    </row>
    <row r="67" spans="1:10" ht="15" thickBot="1" x14ac:dyDescent="0.35">
      <c r="A67" s="244" t="s">
        <v>359</v>
      </c>
      <c r="B67" s="226">
        <v>1.84</v>
      </c>
      <c r="C67" s="227">
        <v>0.49</v>
      </c>
      <c r="D67" s="228">
        <v>87</v>
      </c>
      <c r="E67" s="227">
        <v>2.11</v>
      </c>
      <c r="F67" s="227">
        <v>0.54</v>
      </c>
      <c r="G67" s="227">
        <v>89</v>
      </c>
      <c r="H67" s="226">
        <v>2.16</v>
      </c>
      <c r="I67" s="227">
        <v>0.7</v>
      </c>
      <c r="J67" s="228">
        <v>87</v>
      </c>
    </row>
  </sheetData>
  <mergeCells count="8">
    <mergeCell ref="B39:D39"/>
    <mergeCell ref="E39:G39"/>
    <mergeCell ref="H39:J39"/>
    <mergeCell ref="B4:J4"/>
    <mergeCell ref="B5:D5"/>
    <mergeCell ref="E5:G5"/>
    <mergeCell ref="H5:J5"/>
    <mergeCell ref="B38:J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Info</vt:lpstr>
      <vt:lpstr>UBPR p.1</vt:lpstr>
      <vt:lpstr>UBPR p.2</vt:lpstr>
      <vt:lpstr>UBPR p.3</vt:lpstr>
      <vt:lpstr>UBPR p.4</vt:lpstr>
      <vt:lpstr>UBPR p.6</vt:lpstr>
      <vt:lpstr>UBPR p.7</vt:lpstr>
      <vt:lpstr>UBPR p.8 and p.8a</vt:lpstr>
      <vt:lpstr>UBPR p.10 and p.10a</vt:lpstr>
      <vt:lpstr>UBPR p.11</vt:lpstr>
      <vt:lpstr>Ratios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Pagani</dc:creator>
  <cp:lastModifiedBy>Ynhi Phan</cp:lastModifiedBy>
  <dcterms:created xsi:type="dcterms:W3CDTF">2017-03-10T04:43:59Z</dcterms:created>
  <dcterms:modified xsi:type="dcterms:W3CDTF">2017-03-16T21:14:31Z</dcterms:modified>
</cp:coreProperties>
</file>