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D:\Data Analysis &amp; Techniques for Informed Decision Making\"/>
    </mc:Choice>
  </mc:AlternateContent>
  <bookViews>
    <workbookView xWindow="0" yWindow="0" windowWidth="25200" windowHeight="12450" tabRatio="468"/>
  </bookViews>
  <sheets>
    <sheet name="Case 5-3b" sheetId="1" r:id="rId1"/>
  </sheets>
  <definedNames>
    <definedName name="AcresPlanted">'Case 5-3b'!$B$7:$D$7</definedName>
    <definedName name="Available">'Case 5-3b'!$G$39:$G$41</definedName>
    <definedName name="BarnHouseLimits">'Case 5-3b'!$B$30:$C$30</definedName>
    <definedName name="CurrentLivestock">'Case 5-3b'!$B$26:$C$26</definedName>
    <definedName name="HoursWorked">'Case 5-3b'!$B$36:$C$36</definedName>
    <definedName name="InvestmentFund">'Case 5-3b'!$F$23</definedName>
    <definedName name="MonetaryWorth">'Case 5-3b'!$E$47</definedName>
    <definedName name="NewLivestock">'Case 5-3b'!$B$27:$C$27</definedName>
    <definedName name="sencount" hidden="1">2</definedName>
    <definedName name="solver_adj" localSheetId="0" hidden="1">'Case 5-3b'!$B$7:$D$7,'Case 5-3b'!$B$27:$C$27,'Case 5-3b'!$B$36:$C$36</definedName>
    <definedName name="solver_cvg" localSheetId="0" hidden="1">0.0001</definedName>
    <definedName name="solver_drv" localSheetId="0" hidden="1">1</definedName>
    <definedName name="solver_eng" localSheetId="0" hidden="1">2</definedName>
    <definedName name="solver_est" localSheetId="0" hidden="1">1</definedName>
    <definedName name="solver_itr" localSheetId="0" hidden="1">100</definedName>
    <definedName name="solver_lhs1" localSheetId="0" hidden="1">'Case 5-3b'!$E$39:$E$41</definedName>
    <definedName name="solver_lhs2" localSheetId="0" hidden="1">'Case 5-3b'!$C$7:$D$7</definedName>
    <definedName name="solver_lhs3" localSheetId="0" hidden="1">'Case 5-3b'!$B$28:$C$28</definedName>
    <definedName name="solver_lhs4" localSheetId="0" hidden="1">'Case 5-3b'!$D$23</definedName>
    <definedName name="solver_lin" localSheetId="0" hidden="1">1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tri" hidden="1">1000</definedName>
    <definedName name="solver_num" localSheetId="0" hidden="1">4</definedName>
    <definedName name="solver_nwt" localSheetId="0" hidden="1">1</definedName>
    <definedName name="solver_opt" localSheetId="0" hidden="1">'Case 5-3b'!$E$47</definedName>
    <definedName name="solver_pre" localSheetId="0" hidden="1">0.000001</definedName>
    <definedName name="solver_rbv" localSheetId="0" hidden="1">1</definedName>
    <definedName name="solver_rel1" localSheetId="0" hidden="1">1</definedName>
    <definedName name="solver_rel2" localSheetId="0" hidden="1">3</definedName>
    <definedName name="solver_rel3" localSheetId="0" hidden="1">1</definedName>
    <definedName name="solver_rel4" localSheetId="0" hidden="1">1</definedName>
    <definedName name="solver_rhs1" localSheetId="0" hidden="1">Available</definedName>
    <definedName name="solver_rhs2" localSheetId="0" hidden="1">'Case 5-3b'!$C$9:$D$9</definedName>
    <definedName name="solver_rhs3" localSheetId="0" hidden="1">BarnHouseLimits</definedName>
    <definedName name="solver_rhs4" localSheetId="0" hidden="1">InvestmentFund</definedName>
    <definedName name="solver_rlx" localSheetId="0" hidden="1">2</definedName>
    <definedName name="solver_rsd" localSheetId="0" hidden="1">0</definedName>
    <definedName name="solver_rsmp" hidden="1">2</definedName>
    <definedName name="solver_scl" localSheetId="0" hidden="1">2</definedName>
    <definedName name="solver_seed" hidden="1">0</definedName>
    <definedName name="solver_sho" localSheetId="0" hidden="1">2</definedName>
    <definedName name="solver_ssz" localSheetId="0" hidden="1">100</definedName>
    <definedName name="solver_tim" localSheetId="0" hidden="1">100</definedName>
    <definedName name="solver_tol" localSheetId="0" hidden="1">0</definedName>
    <definedName name="solver_typ" localSheetId="0" hidden="1">1</definedName>
    <definedName name="solver_val" localSheetId="0" hidden="1">0</definedName>
    <definedName name="solver_ver" localSheetId="0" hidden="1">3</definedName>
    <definedName name="Total">'Case 5-3b'!$E$39:$E$41</definedName>
    <definedName name="TotalLivestock">'Case 5-3b'!$B$28:$C$28</definedName>
    <definedName name="Wage">'Case 5-3b'!$B$34:$C$34</definedName>
  </definedNames>
  <calcPr calcId="171027" concurrentCalc="0"/>
</workbook>
</file>

<file path=xl/calcChain.xml><?xml version="1.0" encoding="utf-8"?>
<calcChain xmlns="http://schemas.openxmlformats.org/spreadsheetml/2006/main">
  <c r="E3" i="1" l="1"/>
  <c r="E4" i="1"/>
  <c r="E5" i="1"/>
  <c r="E7" i="1"/>
  <c r="B21" i="1"/>
  <c r="C21" i="1"/>
  <c r="D21" i="1"/>
  <c r="D23" i="1"/>
  <c r="B24" i="1"/>
  <c r="C24" i="1"/>
  <c r="D24" i="1"/>
  <c r="B28" i="1"/>
  <c r="C9" i="1"/>
  <c r="C28" i="1"/>
  <c r="D9" i="1"/>
  <c r="D34" i="1"/>
  <c r="D36" i="1"/>
  <c r="B39" i="1"/>
  <c r="D39" i="1"/>
  <c r="B40" i="1"/>
  <c r="D40" i="1"/>
  <c r="B41" i="1"/>
  <c r="B43" i="1"/>
  <c r="D43" i="1"/>
  <c r="C44" i="1"/>
  <c r="E44" i="1"/>
  <c r="C45" i="1"/>
  <c r="E45" i="1"/>
  <c r="D17" i="1"/>
  <c r="C43" i="1"/>
  <c r="E43" i="1"/>
  <c r="E47" i="1"/>
  <c r="D16" i="1"/>
  <c r="C41" i="1"/>
  <c r="E41" i="1"/>
  <c r="D15" i="1"/>
  <c r="C39" i="1"/>
  <c r="E39" i="1"/>
  <c r="C40" i="1"/>
  <c r="E40" i="1"/>
</calcChain>
</file>

<file path=xl/sharedStrings.xml><?xml version="1.0" encoding="utf-8"?>
<sst xmlns="http://schemas.openxmlformats.org/spreadsheetml/2006/main" count="84" uniqueCount="68">
  <si>
    <t>Soybeans</t>
  </si>
  <si>
    <t>Corn</t>
  </si>
  <si>
    <t>Wheat</t>
  </si>
  <si>
    <t>W&amp;S Hours Required</t>
  </si>
  <si>
    <t>S&amp;F Hours Required</t>
  </si>
  <si>
    <t>Net Value</t>
  </si>
  <si>
    <t>Cows</t>
  </si>
  <si>
    <t>Hens</t>
  </si>
  <si>
    <t>Hours Required per Month</t>
  </si>
  <si>
    <t>Grazing Land Required</t>
  </si>
  <si>
    <t>Net Annual Cash Income</t>
  </si>
  <si>
    <t>Decrease in Value per Year</t>
  </si>
  <si>
    <t>Cost of New Livestock</t>
  </si>
  <si>
    <t>W&amp;S Hours</t>
  </si>
  <si>
    <t>S&amp;F Hours</t>
  </si>
  <si>
    <t>Acres Planted</t>
  </si>
  <si>
    <t>Total Livestock</t>
  </si>
  <si>
    <t>Current Livestock</t>
  </si>
  <si>
    <t>New Livestock</t>
  </si>
  <si>
    <t>Investment</t>
  </si>
  <si>
    <t>Fund</t>
  </si>
  <si>
    <t>Available</t>
  </si>
  <si>
    <t>Livestock</t>
  </si>
  <si>
    <t>Plantings</t>
  </si>
  <si>
    <t>Totals</t>
  </si>
  <si>
    <t>Planting</t>
  </si>
  <si>
    <t>Neighboring Farm Work</t>
  </si>
  <si>
    <t>W&amp;S</t>
  </si>
  <si>
    <t>S&amp;F</t>
  </si>
  <si>
    <t>Wage</t>
  </si>
  <si>
    <t>Hours Worked</t>
  </si>
  <si>
    <t>Neighbor</t>
  </si>
  <si>
    <t>End of Year Value</t>
  </si>
  <si>
    <t>Net Income</t>
  </si>
  <si>
    <t>Acreage</t>
  </si>
  <si>
    <t>acre/cow</t>
  </si>
  <si>
    <t>acre/hen</t>
  </si>
  <si>
    <t>Leftover Investment Fund</t>
  </si>
  <si>
    <t>Living Expenses</t>
  </si>
  <si>
    <t>Total Monetary Worth</t>
  </si>
  <si>
    <t>End Value (New Livestock)</t>
  </si>
  <si>
    <t>Beginning Value (Current Livestock)</t>
  </si>
  <si>
    <t>End Value (Current Livestock)</t>
  </si>
  <si>
    <t>Barn/House Limits</t>
  </si>
  <si>
    <t>Total</t>
  </si>
  <si>
    <t>Range Name</t>
  </si>
  <si>
    <t>Cells</t>
  </si>
  <si>
    <t>AcresPlanted</t>
  </si>
  <si>
    <t>BarnHouseLimits</t>
  </si>
  <si>
    <t>CurrentLivestock</t>
  </si>
  <si>
    <t>HoursWorked</t>
  </si>
  <si>
    <t>InvestmentFund</t>
  </si>
  <si>
    <t>MonetaryWorth</t>
  </si>
  <si>
    <t>NewLivestock</t>
  </si>
  <si>
    <t>TotalLivestock</t>
  </si>
  <si>
    <t>B7:D7</t>
  </si>
  <si>
    <t>G39:G41</t>
  </si>
  <si>
    <t>B30:C30</t>
  </si>
  <si>
    <t>B26:C26</t>
  </si>
  <si>
    <t>B36:C36</t>
  </si>
  <si>
    <t>F23</t>
  </si>
  <si>
    <t>E47</t>
  </si>
  <si>
    <t>B27:C27</t>
  </si>
  <si>
    <t>E39:E41</t>
  </si>
  <si>
    <t>B28:C28</t>
  </si>
  <si>
    <t>B34:C34</t>
  </si>
  <si>
    <t>&lt;=</t>
  </si>
  <si>
    <t>&gt;=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</si>
</sst>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&quot;$&quot;#,##0.00"/>
  </numFmts>
  <fonts count="4" x14ac:knownFonts="1">
    <font>
      <sz val="10"/>
      <name val="Verdana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64" fontId="1" fillId="0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left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1" fillId="0" borderId="0" xfId="0" applyNumberFormat="1" applyFont="1" applyFill="1" applyAlignment="1">
      <alignment horizontal="right"/>
    </xf>
    <xf numFmtId="0" fontId="1" fillId="0" borderId="0" xfId="0" applyNumberFormat="1" applyFont="1" applyFill="1" applyAlignment="1">
      <alignment horizontal="center"/>
    </xf>
    <xf numFmtId="0" fontId="1" fillId="0" borderId="0" xfId="0" applyNumberFormat="1" applyFont="1" applyFill="1"/>
    <xf numFmtId="0" fontId="1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0" fontId="3" fillId="0" borderId="0" xfId="0" applyNumberFormat="1" applyFont="1"/>
    <xf numFmtId="165" fontId="1" fillId="0" borderId="0" xfId="0" applyNumberFormat="1" applyFont="1" applyAlignment="1">
      <alignment horizontal="center"/>
    </xf>
    <xf numFmtId="0" fontId="2" fillId="2" borderId="5" xfId="0" applyNumberFormat="1" applyFont="1" applyFill="1" applyBorder="1"/>
    <xf numFmtId="0" fontId="2" fillId="2" borderId="6" xfId="0" applyNumberFormat="1" applyFont="1" applyFill="1" applyBorder="1"/>
    <xf numFmtId="0" fontId="1" fillId="2" borderId="7" xfId="0" applyNumberFormat="1" applyFont="1" applyFill="1" applyBorder="1"/>
    <xf numFmtId="0" fontId="1" fillId="2" borderId="8" xfId="0" applyNumberFormat="1" applyFont="1" applyFill="1" applyBorder="1"/>
    <xf numFmtId="0" fontId="1" fillId="2" borderId="9" xfId="0" applyNumberFormat="1" applyFont="1" applyFill="1" applyBorder="1"/>
    <xf numFmtId="0" fontId="1" fillId="2" borderId="10" xfId="0" applyNumberFormat="1" applyFont="1" applyFill="1" applyBorder="1"/>
    <xf numFmtId="3" fontId="1" fillId="0" borderId="0" xfId="0" applyNumberFormat="1" applyFont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1" fillId="3" borderId="2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3" fontId="1" fillId="3" borderId="3" xfId="0" applyNumberFormat="1" applyFont="1" applyFill="1" applyBorder="1" applyAlignment="1">
      <alignment horizontal="center"/>
    </xf>
    <xf numFmtId="0" fontId="1" fillId="4" borderId="0" xfId="0" applyNumberFormat="1" applyFont="1" applyFill="1" applyAlignment="1">
      <alignment horizontal="center"/>
    </xf>
    <xf numFmtId="0" fontId="1" fillId="4" borderId="0" xfId="0" applyNumberFormat="1" applyFont="1" applyFill="1" applyBorder="1" applyAlignment="1">
      <alignment horizontal="center"/>
    </xf>
    <xf numFmtId="164" fontId="1" fillId="4" borderId="0" xfId="0" applyNumberFormat="1" applyFont="1" applyFill="1" applyAlignment="1">
      <alignment horizontal="center"/>
    </xf>
    <xf numFmtId="164" fontId="1" fillId="4" borderId="0" xfId="0" applyNumberFormat="1" applyFont="1" applyFill="1" applyBorder="1" applyAlignment="1">
      <alignment horizontal="center"/>
    </xf>
    <xf numFmtId="9" fontId="1" fillId="4" borderId="0" xfId="0" applyNumberFormat="1" applyFont="1" applyFill="1" applyAlignment="1">
      <alignment horizontal="center"/>
    </xf>
    <xf numFmtId="3" fontId="1" fillId="4" borderId="0" xfId="0" applyNumberFormat="1" applyFont="1" applyFill="1" applyAlignment="1">
      <alignment horizontal="center"/>
    </xf>
    <xf numFmtId="165" fontId="1" fillId="4" borderId="0" xfId="0" applyNumberFormat="1" applyFont="1" applyFill="1" applyAlignment="1">
      <alignment horizontal="center"/>
    </xf>
    <xf numFmtId="164" fontId="1" fillId="5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workbookViewId="0">
      <selection activeCell="F31" sqref="F31"/>
    </sheetView>
  </sheetViews>
  <sheetFormatPr defaultColWidth="10.75" defaultRowHeight="12.75" x14ac:dyDescent="0.2"/>
  <cols>
    <col min="1" max="1" width="27.125" style="7" bestFit="1" customWidth="1"/>
    <col min="2" max="2" width="9.25" style="5" customWidth="1"/>
    <col min="3" max="3" width="7.125" style="5" bestFit="1" customWidth="1"/>
    <col min="4" max="4" width="8.75" style="5" bestFit="1" customWidth="1"/>
    <col min="5" max="5" width="7.625" style="5" customWidth="1"/>
    <col min="6" max="6" width="8.25" style="6" bestFit="1" customWidth="1"/>
    <col min="7" max="7" width="7" style="5" bestFit="1" customWidth="1"/>
    <col min="8" max="8" width="5.75" style="7" customWidth="1"/>
    <col min="9" max="9" width="13.375" style="7" bestFit="1" customWidth="1"/>
    <col min="10" max="10" width="7.375" style="7" bestFit="1" customWidth="1"/>
    <col min="11" max="16384" width="10.75" style="7"/>
  </cols>
  <sheetData>
    <row r="1" spans="1:10" ht="15.75" x14ac:dyDescent="0.25">
      <c r="A1" s="4" t="s">
        <v>23</v>
      </c>
      <c r="E1" s="5" t="s">
        <v>25</v>
      </c>
    </row>
    <row r="2" spans="1:10" x14ac:dyDescent="0.2">
      <c r="B2" s="5" t="s">
        <v>0</v>
      </c>
      <c r="C2" s="5" t="s">
        <v>1</v>
      </c>
      <c r="D2" s="5" t="s">
        <v>2</v>
      </c>
      <c r="E2" s="5" t="s">
        <v>24</v>
      </c>
    </row>
    <row r="3" spans="1:10" x14ac:dyDescent="0.2">
      <c r="A3" s="6" t="s">
        <v>3</v>
      </c>
      <c r="B3" s="27"/>
      <c r="C3" s="27"/>
      <c r="D3" s="28"/>
      <c r="E3" s="5">
        <f>SUMPRODUCT(B3:D3,AcresPlanted)</f>
        <v>0</v>
      </c>
    </row>
    <row r="4" spans="1:10" x14ac:dyDescent="0.2">
      <c r="A4" s="6" t="s">
        <v>4</v>
      </c>
      <c r="B4" s="27"/>
      <c r="C4" s="27"/>
      <c r="D4" s="28"/>
      <c r="E4" s="5">
        <f>SUMPRODUCT(B4:D4,AcresPlanted)</f>
        <v>0</v>
      </c>
    </row>
    <row r="5" spans="1:10" x14ac:dyDescent="0.2">
      <c r="A5" s="6" t="s">
        <v>5</v>
      </c>
      <c r="B5" s="29"/>
      <c r="C5" s="29"/>
      <c r="D5" s="30"/>
      <c r="E5" s="2">
        <f>SUMPRODUCT(B5:D5,AcresPlanted)</f>
        <v>0</v>
      </c>
    </row>
    <row r="6" spans="1:10" s="10" customFormat="1" x14ac:dyDescent="0.2">
      <c r="A6" s="8"/>
      <c r="B6" s="9"/>
      <c r="C6" s="9"/>
      <c r="D6" s="3"/>
      <c r="E6" s="9"/>
      <c r="G6" s="9"/>
    </row>
    <row r="7" spans="1:10" x14ac:dyDescent="0.2">
      <c r="A7" s="6" t="s">
        <v>15</v>
      </c>
      <c r="B7" s="23">
        <v>0</v>
      </c>
      <c r="C7" s="24">
        <v>0</v>
      </c>
      <c r="D7" s="25">
        <v>0</v>
      </c>
      <c r="E7" s="5">
        <f>SUM(AcresPlanted)</f>
        <v>0</v>
      </c>
    </row>
    <row r="8" spans="1:10" s="10" customFormat="1" x14ac:dyDescent="0.2">
      <c r="A8" s="8"/>
      <c r="B8" s="3"/>
      <c r="C8" s="3" t="s">
        <v>67</v>
      </c>
      <c r="D8" s="3" t="s">
        <v>67</v>
      </c>
      <c r="E8" s="9"/>
      <c r="F8" s="8"/>
      <c r="G8" s="9"/>
    </row>
    <row r="9" spans="1:10" s="10" customFormat="1" x14ac:dyDescent="0.2">
      <c r="A9" s="8"/>
      <c r="B9" s="3"/>
      <c r="C9" s="3">
        <f>C10*B28</f>
        <v>0</v>
      </c>
      <c r="D9" s="3">
        <f>D10*C28</f>
        <v>0</v>
      </c>
      <c r="E9" s="9"/>
      <c r="F9" s="8"/>
      <c r="G9" s="9"/>
    </row>
    <row r="10" spans="1:10" s="10" customFormat="1" ht="13.5" thickBot="1" x14ac:dyDescent="0.25">
      <c r="A10" s="8"/>
      <c r="B10" s="3"/>
      <c r="C10" s="28"/>
      <c r="D10" s="28"/>
      <c r="E10" s="9"/>
      <c r="F10" s="8"/>
      <c r="G10" s="9"/>
    </row>
    <row r="11" spans="1:10" s="10" customFormat="1" ht="13.5" thickBot="1" x14ac:dyDescent="0.25">
      <c r="A11" s="8"/>
      <c r="B11" s="3"/>
      <c r="C11" s="3" t="s">
        <v>35</v>
      </c>
      <c r="D11" s="3" t="s">
        <v>36</v>
      </c>
      <c r="E11" s="9"/>
      <c r="F11" s="8"/>
      <c r="G11" s="9"/>
      <c r="I11" s="15" t="s">
        <v>45</v>
      </c>
      <c r="J11" s="16" t="s">
        <v>46</v>
      </c>
    </row>
    <row r="12" spans="1:10" x14ac:dyDescent="0.2">
      <c r="D12" s="9"/>
      <c r="I12" s="17" t="s">
        <v>47</v>
      </c>
      <c r="J12" s="18" t="s">
        <v>55</v>
      </c>
    </row>
    <row r="13" spans="1:10" ht="15.75" x14ac:dyDescent="0.25">
      <c r="A13" s="4" t="s">
        <v>22</v>
      </c>
      <c r="B13" s="7"/>
      <c r="D13" s="5" t="s">
        <v>22</v>
      </c>
      <c r="E13" s="7"/>
      <c r="F13" s="7"/>
      <c r="I13" s="17" t="s">
        <v>21</v>
      </c>
      <c r="J13" s="18" t="s">
        <v>56</v>
      </c>
    </row>
    <row r="14" spans="1:10" x14ac:dyDescent="0.2">
      <c r="B14" s="5" t="s">
        <v>6</v>
      </c>
      <c r="C14" s="5" t="s">
        <v>7</v>
      </c>
      <c r="D14" s="5" t="s">
        <v>24</v>
      </c>
      <c r="E14" s="7"/>
      <c r="F14" s="7"/>
      <c r="I14" s="17" t="s">
        <v>48</v>
      </c>
      <c r="J14" s="18" t="s">
        <v>57</v>
      </c>
    </row>
    <row r="15" spans="1:10" x14ac:dyDescent="0.2">
      <c r="A15" s="6" t="s">
        <v>8</v>
      </c>
      <c r="B15" s="27"/>
      <c r="C15" s="27"/>
      <c r="D15" s="5">
        <f>SUMPRODUCT(B15:C15,TotalLivestock)</f>
        <v>0</v>
      </c>
      <c r="E15" s="7"/>
      <c r="F15" s="7"/>
      <c r="I15" s="17" t="s">
        <v>49</v>
      </c>
      <c r="J15" s="18" t="s">
        <v>58</v>
      </c>
    </row>
    <row r="16" spans="1:10" x14ac:dyDescent="0.2">
      <c r="A16" s="6" t="s">
        <v>9</v>
      </c>
      <c r="B16" s="27"/>
      <c r="C16" s="27"/>
      <c r="D16" s="5">
        <f>SUMPRODUCT(B16:C16,TotalLivestock)</f>
        <v>0</v>
      </c>
      <c r="E16" s="7"/>
      <c r="F16" s="7"/>
      <c r="I16" s="17" t="s">
        <v>50</v>
      </c>
      <c r="J16" s="18" t="s">
        <v>59</v>
      </c>
    </row>
    <row r="17" spans="1:10" x14ac:dyDescent="0.2">
      <c r="A17" s="6" t="s">
        <v>10</v>
      </c>
      <c r="B17" s="29"/>
      <c r="C17" s="29"/>
      <c r="D17" s="2">
        <f>SUMPRODUCT(B17:C17,TotalLivestock)</f>
        <v>0</v>
      </c>
      <c r="E17" s="7"/>
      <c r="F17" s="7"/>
      <c r="G17" s="12"/>
      <c r="H17" s="11"/>
      <c r="I17" s="17" t="s">
        <v>51</v>
      </c>
      <c r="J17" s="18" t="s">
        <v>60</v>
      </c>
    </row>
    <row r="18" spans="1:10" s="10" customFormat="1" x14ac:dyDescent="0.2">
      <c r="A18" s="8"/>
      <c r="B18" s="9"/>
      <c r="C18" s="9"/>
      <c r="D18" s="9"/>
      <c r="G18" s="12"/>
      <c r="H18" s="11"/>
      <c r="I18" s="17" t="s">
        <v>52</v>
      </c>
      <c r="J18" s="18" t="s">
        <v>61</v>
      </c>
    </row>
    <row r="19" spans="1:10" x14ac:dyDescent="0.2">
      <c r="A19" s="6" t="s">
        <v>41</v>
      </c>
      <c r="B19" s="29"/>
      <c r="C19" s="29"/>
      <c r="D19" s="9"/>
      <c r="E19" s="9"/>
      <c r="F19" s="7"/>
      <c r="H19" s="11"/>
      <c r="I19" s="17" t="s">
        <v>53</v>
      </c>
      <c r="J19" s="18" t="s">
        <v>62</v>
      </c>
    </row>
    <row r="20" spans="1:10" x14ac:dyDescent="0.2">
      <c r="A20" s="6" t="s">
        <v>11</v>
      </c>
      <c r="B20" s="31"/>
      <c r="C20" s="31"/>
      <c r="E20" s="7"/>
      <c r="F20" s="7"/>
      <c r="H20" s="11"/>
      <c r="I20" s="17" t="s">
        <v>44</v>
      </c>
      <c r="J20" s="18" t="s">
        <v>63</v>
      </c>
    </row>
    <row r="21" spans="1:10" x14ac:dyDescent="0.2">
      <c r="A21" s="6" t="s">
        <v>42</v>
      </c>
      <c r="B21" s="1">
        <f>(1-B20)*B19</f>
        <v>0</v>
      </c>
      <c r="C21" s="1">
        <f>(1-C20)*C19</f>
        <v>0</v>
      </c>
      <c r="D21" s="2">
        <f>SUM(B21:C21)</f>
        <v>0</v>
      </c>
      <c r="E21" s="7"/>
      <c r="F21" s="5" t="s">
        <v>19</v>
      </c>
      <c r="H21" s="11"/>
      <c r="I21" s="17" t="s">
        <v>54</v>
      </c>
      <c r="J21" s="18" t="s">
        <v>64</v>
      </c>
    </row>
    <row r="22" spans="1:10" ht="13.5" thickBot="1" x14ac:dyDescent="0.25">
      <c r="A22" s="6"/>
      <c r="B22" s="9"/>
      <c r="C22" s="9"/>
      <c r="E22" s="7"/>
      <c r="F22" s="5" t="s">
        <v>20</v>
      </c>
      <c r="H22" s="11"/>
      <c r="I22" s="19" t="s">
        <v>29</v>
      </c>
      <c r="J22" s="20" t="s">
        <v>65</v>
      </c>
    </row>
    <row r="23" spans="1:10" x14ac:dyDescent="0.2">
      <c r="A23" s="6" t="s">
        <v>12</v>
      </c>
      <c r="B23" s="29"/>
      <c r="C23" s="29"/>
      <c r="D23" s="2">
        <f>SUMPRODUCT(B23:C23,NewLivestock)</f>
        <v>0</v>
      </c>
      <c r="E23" s="5" t="s">
        <v>66</v>
      </c>
      <c r="F23" s="29">
        <v>0</v>
      </c>
      <c r="G23" s="2"/>
      <c r="H23" s="11"/>
    </row>
    <row r="24" spans="1:10" s="10" customFormat="1" x14ac:dyDescent="0.2">
      <c r="A24" s="8" t="s">
        <v>40</v>
      </c>
      <c r="B24" s="1">
        <f>(1-B20)*B23</f>
        <v>0</v>
      </c>
      <c r="C24" s="1">
        <f>(1-C20)*C23</f>
        <v>0</v>
      </c>
      <c r="D24" s="1">
        <f>SUMPRODUCT(B24:C24,NewLivestock)</f>
        <v>0</v>
      </c>
      <c r="E24" s="9"/>
      <c r="F24" s="9"/>
      <c r="G24" s="9"/>
      <c r="H24" s="11"/>
    </row>
    <row r="25" spans="1:10" x14ac:dyDescent="0.2">
      <c r="B25" s="7"/>
      <c r="E25" s="7"/>
      <c r="F25" s="7"/>
      <c r="H25" s="11"/>
    </row>
    <row r="26" spans="1:10" x14ac:dyDescent="0.2">
      <c r="A26" s="8" t="s">
        <v>17</v>
      </c>
      <c r="B26" s="27"/>
      <c r="C26" s="32"/>
      <c r="E26" s="7"/>
      <c r="F26" s="7"/>
      <c r="G26" s="3"/>
      <c r="H26" s="3"/>
    </row>
    <row r="27" spans="1:10" x14ac:dyDescent="0.2">
      <c r="A27" s="6" t="s">
        <v>18</v>
      </c>
      <c r="B27" s="23">
        <v>0</v>
      </c>
      <c r="C27" s="26">
        <v>0</v>
      </c>
      <c r="E27" s="7"/>
      <c r="F27" s="7"/>
      <c r="G27" s="3"/>
      <c r="H27" s="11"/>
    </row>
    <row r="28" spans="1:10" x14ac:dyDescent="0.2">
      <c r="A28" s="6" t="s">
        <v>16</v>
      </c>
      <c r="B28" s="3">
        <f>CurrentLivestock+NewLivestock</f>
        <v>0</v>
      </c>
      <c r="C28" s="22">
        <f>CurrentLivestock+NewLivestock</f>
        <v>0</v>
      </c>
      <c r="E28" s="7"/>
      <c r="F28" s="7"/>
      <c r="G28" s="3"/>
      <c r="H28" s="11"/>
    </row>
    <row r="29" spans="1:10" x14ac:dyDescent="0.2">
      <c r="A29" s="6"/>
      <c r="B29" s="5" t="s">
        <v>66</v>
      </c>
      <c r="C29" s="21" t="s">
        <v>66</v>
      </c>
      <c r="E29" s="7"/>
      <c r="F29" s="7"/>
    </row>
    <row r="30" spans="1:10" x14ac:dyDescent="0.2">
      <c r="A30" s="6" t="s">
        <v>43</v>
      </c>
      <c r="B30" s="27">
        <v>0</v>
      </c>
      <c r="C30" s="32">
        <v>0</v>
      </c>
      <c r="E30" s="7"/>
      <c r="F30" s="7"/>
    </row>
    <row r="31" spans="1:10" x14ac:dyDescent="0.2">
      <c r="A31" s="6"/>
      <c r="B31" s="9"/>
      <c r="C31" s="9"/>
      <c r="E31" s="7"/>
      <c r="F31" s="7"/>
    </row>
    <row r="32" spans="1:10" ht="15.75" x14ac:dyDescent="0.25">
      <c r="A32" s="4" t="s">
        <v>26</v>
      </c>
      <c r="B32" s="9"/>
      <c r="C32" s="9"/>
      <c r="D32" s="5" t="s">
        <v>31</v>
      </c>
      <c r="E32" s="7"/>
      <c r="F32" s="7"/>
    </row>
    <row r="33" spans="1:7" x14ac:dyDescent="0.2">
      <c r="A33" s="6"/>
      <c r="B33" s="9" t="s">
        <v>27</v>
      </c>
      <c r="C33" s="9" t="s">
        <v>28</v>
      </c>
      <c r="D33" s="5" t="s">
        <v>24</v>
      </c>
      <c r="E33" s="7"/>
      <c r="F33" s="7"/>
    </row>
    <row r="34" spans="1:7" x14ac:dyDescent="0.2">
      <c r="A34" s="6" t="s">
        <v>29</v>
      </c>
      <c r="B34" s="29"/>
      <c r="C34" s="33"/>
      <c r="D34" s="14">
        <f>SUMPRODUCT(Wage,HoursWorked)</f>
        <v>0</v>
      </c>
      <c r="E34" s="7"/>
      <c r="F34" s="7"/>
    </row>
    <row r="35" spans="1:7" x14ac:dyDescent="0.2">
      <c r="A35" s="6"/>
      <c r="B35" s="9"/>
      <c r="C35" s="9"/>
      <c r="E35" s="7"/>
      <c r="F35" s="7"/>
    </row>
    <row r="36" spans="1:7" x14ac:dyDescent="0.2">
      <c r="A36" s="6" t="s">
        <v>30</v>
      </c>
      <c r="B36" s="23">
        <v>0</v>
      </c>
      <c r="C36" s="25">
        <v>0</v>
      </c>
      <c r="D36" s="5">
        <f>SUM(HoursWorked)</f>
        <v>0</v>
      </c>
      <c r="E36" s="7"/>
      <c r="F36" s="7"/>
    </row>
    <row r="37" spans="1:7" s="10" customFormat="1" x14ac:dyDescent="0.2">
      <c r="D37" s="9"/>
      <c r="E37" s="9"/>
      <c r="G37" s="9"/>
    </row>
    <row r="38" spans="1:7" ht="15.75" x14ac:dyDescent="0.25">
      <c r="A38" s="13" t="s">
        <v>24</v>
      </c>
      <c r="B38" s="7" t="s">
        <v>23</v>
      </c>
      <c r="C38" s="7" t="s">
        <v>22</v>
      </c>
      <c r="D38" s="5" t="s">
        <v>31</v>
      </c>
      <c r="E38" s="5" t="s">
        <v>44</v>
      </c>
      <c r="F38" s="5"/>
      <c r="G38" s="5" t="s">
        <v>21</v>
      </c>
    </row>
    <row r="39" spans="1:7" x14ac:dyDescent="0.2">
      <c r="A39" s="6" t="s">
        <v>13</v>
      </c>
      <c r="B39" s="5">
        <f>E3</f>
        <v>0</v>
      </c>
      <c r="C39" s="21">
        <f>6*D15</f>
        <v>0</v>
      </c>
      <c r="D39" s="21">
        <f>B36</f>
        <v>0</v>
      </c>
      <c r="E39" s="21">
        <f>SUM(B39:D39)</f>
        <v>0</v>
      </c>
      <c r="F39" s="21" t="s">
        <v>66</v>
      </c>
      <c r="G39" s="32">
        <v>0</v>
      </c>
    </row>
    <row r="40" spans="1:7" x14ac:dyDescent="0.2">
      <c r="A40" s="6" t="s">
        <v>14</v>
      </c>
      <c r="B40" s="5">
        <f>E4</f>
        <v>0</v>
      </c>
      <c r="C40" s="21">
        <f>6*D15</f>
        <v>0</v>
      </c>
      <c r="D40" s="21">
        <f>C36</f>
        <v>0</v>
      </c>
      <c r="E40" s="21">
        <f>SUM(B40:D40)</f>
        <v>0</v>
      </c>
      <c r="F40" s="21" t="s">
        <v>66</v>
      </c>
      <c r="G40" s="32">
        <v>0</v>
      </c>
    </row>
    <row r="41" spans="1:7" x14ac:dyDescent="0.2">
      <c r="A41" s="6" t="s">
        <v>34</v>
      </c>
      <c r="B41" s="5">
        <f>E7</f>
        <v>0</v>
      </c>
      <c r="C41" s="5">
        <f>D16</f>
        <v>0</v>
      </c>
      <c r="D41" s="5">
        <v>0</v>
      </c>
      <c r="E41" s="5">
        <f>SUM(B41:D41)</f>
        <v>0</v>
      </c>
      <c r="F41" s="5" t="s">
        <v>66</v>
      </c>
      <c r="G41" s="27">
        <v>0</v>
      </c>
    </row>
    <row r="43" spans="1:7" x14ac:dyDescent="0.2">
      <c r="A43" s="6" t="s">
        <v>33</v>
      </c>
      <c r="B43" s="2">
        <f>E5</f>
        <v>0</v>
      </c>
      <c r="C43" s="2">
        <f>D17</f>
        <v>0</v>
      </c>
      <c r="D43" s="2">
        <f>D34</f>
        <v>0</v>
      </c>
      <c r="E43" s="2">
        <f>SUM(B43:D43)</f>
        <v>0</v>
      </c>
    </row>
    <row r="44" spans="1:7" x14ac:dyDescent="0.2">
      <c r="A44" s="6" t="s">
        <v>32</v>
      </c>
      <c r="B44" s="2"/>
      <c r="C44" s="2">
        <f>D21+D24</f>
        <v>0</v>
      </c>
      <c r="D44" s="2"/>
      <c r="E44" s="2">
        <f>SUM(B44:D44)</f>
        <v>0</v>
      </c>
    </row>
    <row r="45" spans="1:7" x14ac:dyDescent="0.2">
      <c r="A45" s="6" t="s">
        <v>37</v>
      </c>
      <c r="B45" s="2"/>
      <c r="C45" s="2">
        <f>InvestmentFund-D23</f>
        <v>0</v>
      </c>
      <c r="D45" s="2"/>
      <c r="E45" s="2">
        <f>SUM(B45:D45)</f>
        <v>0</v>
      </c>
    </row>
    <row r="46" spans="1:7" ht="13.5" thickBot="1" x14ac:dyDescent="0.25">
      <c r="A46" s="6" t="s">
        <v>38</v>
      </c>
      <c r="E46" s="29"/>
    </row>
    <row r="47" spans="1:7" ht="13.5" thickBot="1" x14ac:dyDescent="0.25">
      <c r="A47" s="6" t="s">
        <v>39</v>
      </c>
      <c r="E47" s="34">
        <f>SUM(E43:E46)</f>
        <v>0</v>
      </c>
    </row>
    <row r="51" spans="8:8" x14ac:dyDescent="0.2">
      <c r="H51" s="3"/>
    </row>
  </sheetData>
  <phoneticPr fontId="0" type="noConversion"/>
  <printOptions headings="1" gridLines="1"/>
  <pageMargins left="0.75" right="0.75" top="1" bottom="1" header="0.5" footer="0.5"/>
  <pageSetup paperSize="0"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</vt:i4>
      </vt:variant>
    </vt:vector>
  </HeadingPairs>
  <TitlesOfParts>
    <vt:vector size="12" baseType="lpstr">
      <vt:lpstr>Case 5-3b</vt:lpstr>
      <vt:lpstr>AcresPlanted</vt:lpstr>
      <vt:lpstr>Available</vt:lpstr>
      <vt:lpstr>BarnHouseLimits</vt:lpstr>
      <vt:lpstr>CurrentLivestock</vt:lpstr>
      <vt:lpstr>HoursWorked</vt:lpstr>
      <vt:lpstr>InvestmentFund</vt:lpstr>
      <vt:lpstr>MonetaryWorth</vt:lpstr>
      <vt:lpstr>NewLivestock</vt:lpstr>
      <vt:lpstr>Total</vt:lpstr>
      <vt:lpstr>TotalLivestock</vt:lpstr>
      <vt:lpstr>Wage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Hillier</dc:creator>
  <cp:lastModifiedBy>avileja</cp:lastModifiedBy>
  <dcterms:created xsi:type="dcterms:W3CDTF">2002-07-02T08:12:51Z</dcterms:created>
  <dcterms:modified xsi:type="dcterms:W3CDTF">2017-03-09T04:06:11Z</dcterms:modified>
</cp:coreProperties>
</file>