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radeIT_New\Trunk\GradeIT\Data\2013_Projects\Excel\E_CH04_GOV2_H3\Projects\StartingDocs\"/>
    </mc:Choice>
  </mc:AlternateContent>
  <bookViews>
    <workbookView xWindow="0" yWindow="0" windowWidth="19200" windowHeight="11595"/>
  </bookViews>
  <sheets>
    <sheet name="Warehouse Purchase" sheetId="1" r:id="rId1"/>
    <sheet name="Warehouse Payment Table" sheetId="2" r:id="rId2"/>
    <sheet name="Staffing Plan" sheetId="3" r:id="rId3"/>
    <sheet name="Job Information" sheetId="4" r:id="rId4"/>
    <sheet name="Revenue" sheetId="5" r:id="rId5"/>
  </sheets>
  <calcPr calcId="152511"/>
</workbook>
</file>

<file path=xl/calcChain.xml><?xml version="1.0" encoding="utf-8"?>
<calcChain xmlns="http://schemas.openxmlformats.org/spreadsheetml/2006/main">
  <c r="E9" i="5" l="1"/>
  <c r="D9" i="5"/>
  <c r="C9" i="5"/>
  <c r="B9" i="5"/>
  <c r="K8" i="5"/>
  <c r="J8" i="5"/>
  <c r="I8" i="5"/>
  <c r="H8" i="5"/>
  <c r="F8" i="5"/>
  <c r="K7" i="5"/>
  <c r="J7" i="5"/>
  <c r="I7" i="5"/>
  <c r="H7" i="5"/>
  <c r="L7" i="5" s="1"/>
  <c r="F7" i="5"/>
  <c r="K6" i="5"/>
  <c r="J6" i="5"/>
  <c r="I6" i="5"/>
  <c r="H6" i="5"/>
  <c r="F6" i="5"/>
  <c r="K5" i="5"/>
  <c r="J5" i="5"/>
  <c r="I5" i="5"/>
  <c r="H5" i="5"/>
  <c r="F5" i="5"/>
  <c r="K4" i="5"/>
  <c r="J4" i="5"/>
  <c r="I4" i="5"/>
  <c r="H4" i="5"/>
  <c r="F4" i="5"/>
  <c r="J9" i="5" l="1"/>
  <c r="H9" i="5"/>
  <c r="K9" i="5"/>
  <c r="I9" i="5"/>
  <c r="L5" i="5"/>
  <c r="L4" i="5"/>
  <c r="L8" i="5"/>
  <c r="L6" i="5"/>
  <c r="M6" i="5" s="1"/>
  <c r="F9" i="5"/>
  <c r="G8" i="5" s="1"/>
  <c r="L9" i="5" l="1"/>
  <c r="M7" i="5" s="1"/>
  <c r="G4" i="5"/>
  <c r="G5" i="5"/>
  <c r="G7" i="5"/>
  <c r="G6" i="5"/>
  <c r="M5" i="5" l="1"/>
  <c r="M8" i="5"/>
  <c r="M4" i="5"/>
  <c r="F18" i="3" l="1"/>
  <c r="F17" i="3"/>
  <c r="F16" i="3"/>
  <c r="F15" i="3"/>
  <c r="F14" i="3"/>
  <c r="F13" i="3"/>
  <c r="F12" i="3"/>
  <c r="F11" i="3"/>
  <c r="F10" i="3"/>
  <c r="F9" i="3"/>
  <c r="B5" i="1" l="1"/>
</calcChain>
</file>

<file path=xl/sharedStrings.xml><?xml version="1.0" encoding="utf-8"?>
<sst xmlns="http://schemas.openxmlformats.org/spreadsheetml/2006/main" count="85" uniqueCount="58">
  <si>
    <t>Amount of Loan</t>
  </si>
  <si>
    <t>Period (years)</t>
  </si>
  <si>
    <t>Interest rate (per year)</t>
  </si>
  <si>
    <t>Payment (per month)</t>
  </si>
  <si>
    <t>Period (months)</t>
  </si>
  <si>
    <t>Payment Options</t>
  </si>
  <si>
    <t>Number of Monthly Payments</t>
  </si>
  <si>
    <t>Option #1 Reduce the Loan</t>
  </si>
  <si>
    <t>Option #2 Increase the Years</t>
  </si>
  <si>
    <t>Rates</t>
  </si>
  <si>
    <t>Store Staff Planning Form</t>
  </si>
  <si>
    <t>Name</t>
  </si>
  <si>
    <t>Store #</t>
  </si>
  <si>
    <t>N211</t>
  </si>
  <si>
    <t>Date</t>
  </si>
  <si>
    <t>Job Code</t>
  </si>
  <si>
    <t>Description</t>
  </si>
  <si>
    <t># of Positions</t>
  </si>
  <si>
    <t>Type</t>
  </si>
  <si>
    <t>Salary</t>
  </si>
  <si>
    <t>Budget Amount</t>
  </si>
  <si>
    <t>Total:</t>
  </si>
  <si>
    <t>Job Classification List</t>
  </si>
  <si>
    <t>M-MG</t>
  </si>
  <si>
    <t>Manager</t>
  </si>
  <si>
    <t>M-AMG</t>
  </si>
  <si>
    <t>Assistant Manager</t>
  </si>
  <si>
    <t>C-CASH</t>
  </si>
  <si>
    <t>Cashier</t>
  </si>
  <si>
    <t>C-CSA</t>
  </si>
  <si>
    <t>Customer Services Assistant</t>
  </si>
  <si>
    <t>S-STR</t>
  </si>
  <si>
    <t>Stockroom Assistant</t>
  </si>
  <si>
    <t>B-BYR</t>
  </si>
  <si>
    <t>Buyer</t>
  </si>
  <si>
    <t>CC-J</t>
  </si>
  <si>
    <t>Maintenance Attendant</t>
  </si>
  <si>
    <t>Product</t>
  </si>
  <si>
    <t>1st Qtr</t>
  </si>
  <si>
    <t>2nd Qtr</t>
  </si>
  <si>
    <t>3rd Qtr</t>
  </si>
  <si>
    <t>4th Qtr</t>
  </si>
  <si>
    <t>Total</t>
  </si>
  <si>
    <t>%</t>
  </si>
  <si>
    <t>Assumptions</t>
  </si>
  <si>
    <t>Item</t>
  </si>
  <si>
    <t>Growth</t>
  </si>
  <si>
    <t>Jesse Jewelers</t>
  </si>
  <si>
    <t>Last Year: Online Bracelet Sales</t>
  </si>
  <si>
    <t>Projected: Online Bracelet Sales</t>
  </si>
  <si>
    <t>Crystal Bracelets</t>
  </si>
  <si>
    <t>Beaded Bracelets</t>
  </si>
  <si>
    <t>ID Bracelets</t>
  </si>
  <si>
    <t>Ankle Bracelets</t>
  </si>
  <si>
    <t>Mens Bracelets</t>
  </si>
  <si>
    <t>Warehouse Purchase in Chicago</t>
  </si>
  <si>
    <t>Loan Options for Warehouse Purchase: Rates versus Months</t>
  </si>
  <si>
    <t>Richmond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</si>
</sst>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16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 tint="-0.249977111117893"/>
      <name val="Cambria"/>
      <family val="1"/>
    </font>
    <font>
      <sz val="10"/>
      <name val="Arial"/>
      <family val="2"/>
    </font>
    <font>
      <b/>
      <sz val="15"/>
      <color theme="4" tint="-0.249977111117893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2"/>
      <name val="Californian FB"/>
      <family val="1"/>
    </font>
    <font>
      <b/>
      <sz val="11"/>
      <color theme="3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8" fillId="0" borderId="0"/>
    <xf numFmtId="44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5" fillId="0" borderId="5" applyNumberFormat="0" applyFill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0" fillId="0" borderId="0"/>
    <xf numFmtId="42" fontId="1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4" borderId="0" applyNumberFormat="0" applyBorder="0" applyAlignment="0" applyProtection="0"/>
    <xf numFmtId="0" fontId="5" fillId="0" borderId="5" applyNumberFormat="0" applyFill="0" applyAlignment="0" applyProtection="0"/>
    <xf numFmtId="0" fontId="5" fillId="0" borderId="5" applyNumberFormat="0" applyFill="0" applyAlignment="0" applyProtection="0"/>
  </cellStyleXfs>
  <cellXfs count="80">
    <xf numFmtId="0" fontId="0" fillId="0" borderId="0" xfId="0"/>
    <xf numFmtId="42" fontId="10" fillId="0" borderId="0" xfId="7" applyFont="1"/>
    <xf numFmtId="0" fontId="0" fillId="0" borderId="0" xfId="0"/>
    <xf numFmtId="6" fontId="0" fillId="0" borderId="0" xfId="0" applyNumberFormat="1"/>
    <xf numFmtId="10" fontId="0" fillId="0" borderId="0" xfId="0" applyNumberFormat="1"/>
    <xf numFmtId="0" fontId="5" fillId="0" borderId="0" xfId="0" applyFont="1" applyAlignment="1">
      <alignment horizontal="center"/>
    </xf>
    <xf numFmtId="8" fontId="0" fillId="0" borderId="0" xfId="0" applyNumberFormat="1"/>
    <xf numFmtId="0" fontId="10" fillId="0" borderId="0" xfId="0" applyFont="1"/>
    <xf numFmtId="0" fontId="0" fillId="0" borderId="0" xfId="0"/>
    <xf numFmtId="16" fontId="10" fillId="0" borderId="0" xfId="0" applyNumberFormat="1" applyFont="1" applyAlignment="1">
      <alignment horizontal="left"/>
    </xf>
    <xf numFmtId="0" fontId="0" fillId="0" borderId="0" xfId="0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0" fontId="0" fillId="0" borderId="0" xfId="0" applyBorder="1"/>
    <xf numFmtId="0" fontId="0" fillId="0" borderId="0" xfId="0"/>
    <xf numFmtId="0" fontId="12" fillId="0" borderId="0" xfId="0" applyFont="1"/>
    <xf numFmtId="0" fontId="13" fillId="0" borderId="3" xfId="0" applyFont="1" applyBorder="1"/>
    <xf numFmtId="164" fontId="6" fillId="0" borderId="0" xfId="12" applyNumberFormat="1" applyFill="1" applyBorder="1" applyAlignment="1"/>
    <xf numFmtId="43" fontId="5" fillId="0" borderId="5" xfId="9" applyNumberFormat="1" applyFill="1" applyAlignment="1"/>
    <xf numFmtId="164" fontId="5" fillId="0" borderId="5" xfId="9" applyNumberFormat="1" applyFill="1" applyAlignment="1"/>
    <xf numFmtId="0" fontId="6" fillId="0" borderId="0" xfId="11" applyFill="1"/>
    <xf numFmtId="164" fontId="5" fillId="0" borderId="5" xfId="9" applyNumberFormat="1" applyFill="1"/>
    <xf numFmtId="0" fontId="6" fillId="0" borderId="0" xfId="12" applyFill="1"/>
    <xf numFmtId="0" fontId="5" fillId="2" borderId="8" xfId="10" applyFont="1" applyBorder="1" applyAlignment="1">
      <alignment horizontal="left" indent="2"/>
    </xf>
    <xf numFmtId="0" fontId="5" fillId="2" borderId="9" xfId="10" applyFont="1" applyBorder="1" applyAlignment="1">
      <alignment horizontal="center"/>
    </xf>
    <xf numFmtId="165" fontId="6" fillId="2" borderId="9" xfId="10" applyNumberFormat="1" applyBorder="1"/>
    <xf numFmtId="165" fontId="6" fillId="2" borderId="10" xfId="10" applyNumberFormat="1" applyBorder="1"/>
    <xf numFmtId="0" fontId="6" fillId="0" borderId="2" xfId="11" applyFill="1" applyBorder="1" applyAlignment="1">
      <alignment horizontal="left"/>
    </xf>
    <xf numFmtId="0" fontId="6" fillId="0" borderId="2" xfId="11" applyFill="1" applyBorder="1" applyAlignment="1">
      <alignment horizontal="right"/>
    </xf>
    <xf numFmtId="0" fontId="6" fillId="0" borderId="2" xfId="11" applyFill="1" applyBorder="1" applyAlignment="1">
      <alignment horizontal="center"/>
    </xf>
    <xf numFmtId="0" fontId="6" fillId="0" borderId="2" xfId="12" applyFill="1" applyBorder="1" applyAlignment="1">
      <alignment horizontal="right"/>
    </xf>
    <xf numFmtId="0" fontId="6" fillId="0" borderId="2" xfId="12" applyFill="1" applyBorder="1" applyAlignment="1">
      <alignment horizontal="center"/>
    </xf>
    <xf numFmtId="0" fontId="15" fillId="0" borderId="0" xfId="0" applyFont="1"/>
    <xf numFmtId="164" fontId="6" fillId="0" borderId="0" xfId="11" applyNumberFormat="1" applyFill="1" applyBorder="1" applyAlignment="1"/>
    <xf numFmtId="9" fontId="6" fillId="0" borderId="0" xfId="11" applyNumberFormat="1" applyFill="1" applyBorder="1"/>
    <xf numFmtId="164" fontId="6" fillId="0" borderId="0" xfId="12" applyNumberFormat="1" applyFill="1" applyBorder="1"/>
    <xf numFmtId="164" fontId="6" fillId="0" borderId="0" xfId="12" applyNumberFormat="1" applyFill="1"/>
    <xf numFmtId="9" fontId="6" fillId="0" borderId="0" xfId="12" applyNumberFormat="1" applyFill="1"/>
    <xf numFmtId="0" fontId="6" fillId="0" borderId="0" xfId="12" applyNumberFormat="1" applyFill="1"/>
    <xf numFmtId="0" fontId="14" fillId="0" borderId="0" xfId="0" applyFont="1"/>
    <xf numFmtId="1" fontId="14" fillId="0" borderId="0" xfId="0" applyNumberFormat="1" applyFont="1"/>
    <xf numFmtId="166" fontId="0" fillId="0" borderId="0" xfId="0" applyNumberFormat="1" applyFont="1"/>
    <xf numFmtId="0" fontId="1" fillId="0" borderId="0" xfId="1" applyAlignment="1">
      <alignment horizontal="center"/>
    </xf>
    <xf numFmtId="0" fontId="3" fillId="0" borderId="2" xfId="3" applyAlignment="1">
      <alignment horizontal="center"/>
    </xf>
    <xf numFmtId="0" fontId="2" fillId="0" borderId="1" xfId="2" applyAlignment="1">
      <alignment horizontal="center"/>
    </xf>
    <xf numFmtId="0" fontId="4" fillId="0" borderId="0" xfId="4" applyAlignment="1">
      <alignment horizontal="right" vertical="center"/>
    </xf>
    <xf numFmtId="0" fontId="7" fillId="0" borderId="1" xfId="1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1" fillId="5" borderId="0" xfId="1" applyFill="1" applyBorder="1" applyAlignment="1">
      <alignment horizontal="center"/>
    </xf>
    <xf numFmtId="0" fontId="3" fillId="0" borderId="2" xfId="3" applyFill="1" applyAlignment="1">
      <alignment horizontal="center"/>
    </xf>
    <xf numFmtId="0" fontId="6" fillId="2" borderId="6" xfId="10" applyBorder="1" applyAlignment="1">
      <alignment horizontal="center"/>
    </xf>
    <xf numFmtId="0" fontId="6" fillId="2" borderId="7" xfId="10" applyBorder="1" applyAlignment="1">
      <alignment horizontal="center"/>
    </xf>
    <xf numFmtId="0" fontId="0" fillId="0" borderId="0" xfId="13"/>
    <xf numFmtId="42" fontId="10" fillId="0" borderId="0" xfId="14" applyFont="1"/>
    <xf numFmtId="0" fontId="0" fillId="0" borderId="0" xfId="15"/>
    <xf numFmtId="6" fontId="0" fillId="0" borderId="0" xfId="16" applyNumberFormat="1"/>
    <xf numFmtId="10" fontId="0" fillId="0" borderId="0" xfId="17" applyNumberFormat="1"/>
    <xf numFmtId="0" fontId="5" fillId="0" borderId="0" xfId="18" applyFont="1" applyAlignment="1">
      <alignment horizontal="center"/>
    </xf>
    <xf numFmtId="8" fontId="0" fillId="0" borderId="0" xfId="19" applyNumberFormat="1"/>
    <xf numFmtId="0" fontId="10" fillId="0" borderId="0" xfId="20" applyFont="1"/>
    <xf numFmtId="0" fontId="0" fillId="0" borderId="0" xfId="21"/>
    <xf numFmtId="16" fontId="10" fillId="0" borderId="0" xfId="22" applyNumberFormat="1" applyFont="1" applyAlignment="1">
      <alignment horizontal="left"/>
    </xf>
    <xf numFmtId="0" fontId="0" fillId="0" borderId="0" xfId="23" applyBorder="1"/>
    <xf numFmtId="0" fontId="10" fillId="0" borderId="0" xfId="24" applyFont="1" applyBorder="1"/>
    <xf numFmtId="0" fontId="10" fillId="0" borderId="0" xfId="25" applyFont="1" applyBorder="1" applyAlignment="1">
      <alignment horizontal="center"/>
    </xf>
    <xf numFmtId="0" fontId="10" fillId="0" borderId="0" xfId="26" applyFont="1" applyBorder="1"/>
    <xf numFmtId="0" fontId="10" fillId="0" borderId="0" xfId="27" applyFont="1" applyBorder="1"/>
    <xf numFmtId="0" fontId="10" fillId="0" borderId="0" xfId="28" applyFont="1" applyBorder="1"/>
    <xf numFmtId="0" fontId="10" fillId="0" borderId="0" xfId="29" applyFont="1" applyBorder="1" applyAlignment="1">
      <alignment horizontal="left"/>
    </xf>
    <xf numFmtId="0" fontId="0" fillId="0" borderId="0" xfId="30" applyBorder="1"/>
    <xf numFmtId="0" fontId="0" fillId="0" borderId="0" xfId="31"/>
    <xf numFmtId="0" fontId="12" fillId="0" borderId="0" xfId="32" applyFont="1"/>
    <xf numFmtId="0" fontId="13" fillId="0" borderId="3" xfId="33" applyFont="1" applyBorder="1"/>
    <xf numFmtId="164" fontId="6" fillId="0" borderId="0" xfId="34" applyNumberFormat="1" applyFill="1" applyBorder="1" applyAlignment="1"/>
    <xf numFmtId="43" fontId="5" fillId="0" borderId="5" xfId="35" applyNumberFormat="1" applyFill="1" applyAlignment="1"/>
    <xf numFmtId="164" fontId="5" fillId="0" borderId="5" xfId="36" applyNumberFormat="1" applyFill="1" applyAlignment="1"/>
  </cellXfs>
  <cellStyles count="37">
    <cellStyle name="20% - Accent1" xfId="10" builtinId="30"/>
    <cellStyle name="20% - Accent3" xfId="11" builtinId="38"/>
    <cellStyle name="20% - Accent5" xfId="12" builtinId="46"/>
    <cellStyle name="Comma [0] 2" xfId="8"/>
    <cellStyle name="Currency [0] 2" xfId="7"/>
    <cellStyle name="Currency 2" xfId="6"/>
    <cellStyle name="Explanatory Text" xfId="4" builtinId="53"/>
    <cellStyle name="Heading 1" xfId="2" builtinId="16"/>
    <cellStyle name="Heading 2" xfId="3" builtinId="17"/>
    <cellStyle name="Normal" xfId="0" builtinId="0"/>
    <cellStyle name="Normal 2" xfId="5"/>
    <cellStyle name="Title" xfId="1" builtinId="15"/>
    <cellStyle name="Total" xfId="9" builtinId="25"/>
    <cellStyle name="0STUVvsItaXu0JUbISuUpkSHfid5o3R1WDd4xyTJLGc=-~hFn/EW9ilhSFBiXQBpXWIg==" xfId="13"/>
    <cellStyle name="JIo42pXGFZ3TzYJMBOqfL7ZsO40KafxW1S5hJCP7s+8=-~X+vXliUr4MQVNtzduWv48Q==" xfId="14"/>
    <cellStyle name="SJ3mMxoiDDtMtnV9gTkMrMgP1d8JQZFrTdeComJhoik=-~MboNTLvpTh89A5Oo93lCUg==" xfId="15"/>
    <cellStyle name="+pH22mhK4aTOzw1QkvpnE9qys5DL8cvt1yD1dZHR03o=-~OL76l1TZNAozp/ExGXG0lw==" xfId="16"/>
    <cellStyle name="Jd4Iylz7HhBPa7JJjjRmsFtVPhiIG+Ln37O327adhZs=-~1auscwnmSjbxDL08wId5zg==" xfId="17"/>
    <cellStyle name="dQ4/IaXfeCa74gSz+gfsXPtfy8SPhz77wUqA2KZzyQU=-~GN4wX8om2u3qIjp3DqGbSA==" xfId="18"/>
    <cellStyle name="PzXezANtL9/ChZDx7/klE1IDRo5PmRDJGUfOeWfyK+w=-~By3O2cljbhgMDbmf5WUxwQ==" xfId="19"/>
    <cellStyle name="wHyuIgD6dX88wCBx9F5iUEsva6hehVmuN2/Nx5SxYsc=-~8UV73ApPiACn0cctCmSeHw==" xfId="20"/>
    <cellStyle name="1SiknGtX7NZItce9FYTeFqlUMERcOisrngXtipz8Gvk=-~TOlOpRwJanzdZ7PksGkXXA==" xfId="21"/>
    <cellStyle name="D/j4oa8GPLBRttw6PdG0ML9T65BuY835wKDFFmrNpZg=-~mouEceYqJCRzj2wMtyN9WA==" xfId="22"/>
    <cellStyle name="ozsik8f17VGBlS/ahvLfRhu49ZMAMIdKBuqDvOtLep4=-~KlDpcMPO9Zl7izOkPPFhXA==" xfId="23"/>
    <cellStyle name="0bb+d3+H8kVuo2Lm5CoZk/7JGYxc5xzTWWeX/WHsoGk=-~GZd50ZIkne9SqIEHUYpF1A==" xfId="24"/>
    <cellStyle name="3y/D6IDgqSHiJxL9BaPQQElV/pxX0Uda9h7qebU0LbM=-~ySXkOB1pcnllJl1WZvgS8A==" xfId="25"/>
    <cellStyle name="LvNEmdiH60/0aOMLRNcYkWCuiXuL3LdDzgHFIoFHzz0=-~b7QZS6l78IhkM5BkFeSkbg==" xfId="26"/>
    <cellStyle name="wjasbJoBOcz4L1ITS/G8EW9WNeaiPHyR2+uKwf5XKOI=-~H06PkHNDJvKLafUFt5HB4A==" xfId="27"/>
    <cellStyle name="Ieog/Q4NmDBtUKZexW2xBCJjVKKa6EX+bw0USWxNesQ=-~vi58eFOchfNH3xk85Kl+yg==" xfId="28"/>
    <cellStyle name="6AiFyA3wPyzNJsN7qtvSF8QHXPTzDulyqgYqk67N4H8=-~PKg6JEMIHnFXGwBRTWcH8g==" xfId="29"/>
    <cellStyle name="x4SZQAAzhQZ2F0rC4qaAyWra4FKiDrfN/LaZKBo8l+Q=-~zVTzNhDkykXRW46Y080mIQ==" xfId="30"/>
    <cellStyle name="VFdyAgHNb1GzfVpCsFY7Ow6dJOtLYMq0lpHHZpXmRc4=-~RfM3mZkULaNPd2gsVN0Xxw==" xfId="31"/>
    <cellStyle name="NPlNYwLItY+p3YK0WzbBmuIIKiPqy9MaRgq7dJXF2jw=-~SpotEr03Dc/u+AsrL7AloA==" xfId="32"/>
    <cellStyle name="4MF2uq2NNu2V1eq0vyGdekzs6opk6jX6eJOtDB94N/o=-~lxlbzneqMF0SRr3V9ndTOg==" xfId="33"/>
    <cellStyle name="j8FuoeaIOu6TL7vckpEF96UT+d2YKqelbj+BPZIK4fI=-~05w8ELgwUTBC+pwmFQRWgg==" xfId="34"/>
    <cellStyle name="QLvo4WnLNaKxeVRT9Nfas1MEvPctnBwlzAzbyFPirlM=-~JWHCQq3G0j3aM6kzIyre7A==" xfId="35"/>
    <cellStyle name="8H3ceSWC1F53kzTYD/t60F50P9NTb2L1B07iHPEwv7U=-~SKjgCoIhcfmhyztrdJjSxQ==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f142f9a5f957440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sqref="A1:B1"/>
    </sheetView>
  </sheetViews>
  <sheetFormatPr defaultRowHeight="15" x14ac:dyDescent="0.25"/>
  <cols>
    <col min="1" max="1" width="28.5703125" customWidth="1"/>
    <col min="2" max="2" width="26.85546875" customWidth="1"/>
  </cols>
  <sheetData>
    <row r="1" spans="1:2" ht="22.5" x14ac:dyDescent="0.3">
      <c r="A1" s="46" t="s">
        <v>55</v>
      </c>
      <c r="B1" s="46"/>
    </row>
    <row r="2" spans="1:2" x14ac:dyDescent="0.25">
      <c r="A2" s="58" t="s">
        <v>0</v>
      </c>
      <c r="B2" s="59">
        <v>1025000</v>
      </c>
    </row>
    <row r="3" spans="1:2" x14ac:dyDescent="0.25">
      <c r="A3" s="58" t="s">
        <v>1</v>
      </c>
      <c r="B3" s="58">
        <v>10</v>
      </c>
    </row>
    <row r="4" spans="1:2" x14ac:dyDescent="0.25">
      <c r="A4" s="58" t="s">
        <v>2</v>
      </c>
      <c r="B4" s="60">
        <v>5.5E-2</v>
      </c>
    </row>
    <row r="5" spans="1:2" x14ac:dyDescent="0.25">
      <c r="A5" s="58" t="s">
        <v>3</v>
      </c>
      <c r="B5" s="62">
        <f>PMT(B4/12,B3*12,-B2)</f>
        <v>11123.943490949276</v>
      </c>
    </row>
    <row r="7" spans="1:2" ht="18" thickBot="1" x14ac:dyDescent="0.35">
      <c r="A7" s="47" t="s">
        <v>7</v>
      </c>
      <c r="B7" s="47"/>
    </row>
    <row r="8" spans="1:2" ht="15.75" thickTop="1" x14ac:dyDescent="0.25">
      <c r="A8" s="58" t="s">
        <v>0</v>
      </c>
      <c r="B8" s="59">
        <v>921435.82069970714</v>
      </c>
    </row>
    <row r="9" spans="1:2" x14ac:dyDescent="0.25">
      <c r="A9" s="58" t="s">
        <v>1</v>
      </c>
      <c r="B9" s="58">
        <v>10</v>
      </c>
    </row>
    <row r="10" spans="1:2" x14ac:dyDescent="0.25">
      <c r="A10" s="58" t="s">
        <v>2</v>
      </c>
      <c r="B10" s="60">
        <v>5.5E-2</v>
      </c>
    </row>
    <row r="11" spans="1:2" x14ac:dyDescent="0.25">
      <c r="A11" s="58" t="s">
        <v>3</v>
      </c>
      <c r="B11" s="62">
        <v>10000.000000000009</v>
      </c>
    </row>
    <row r="13" spans="1:2" ht="18" thickBot="1" x14ac:dyDescent="0.35">
      <c r="A13" s="47" t="s">
        <v>8</v>
      </c>
      <c r="B13" s="47"/>
    </row>
    <row r="14" spans="1:2" ht="15.75" thickTop="1" x14ac:dyDescent="0.25">
      <c r="A14" s="58" t="s">
        <v>0</v>
      </c>
      <c r="B14" s="59">
        <v>1025000</v>
      </c>
    </row>
    <row r="15" spans="1:2" x14ac:dyDescent="0.25">
      <c r="A15" s="58" t="s">
        <v>1</v>
      </c>
      <c r="B15" s="45">
        <v>11.562512514713703</v>
      </c>
    </row>
    <row r="16" spans="1:2" x14ac:dyDescent="0.25">
      <c r="A16" s="58" t="s">
        <v>2</v>
      </c>
      <c r="B16" s="60">
        <v>5.5E-2</v>
      </c>
    </row>
    <row r="17" spans="1:2" x14ac:dyDescent="0.25">
      <c r="A17" s="58" t="s">
        <v>3</v>
      </c>
      <c r="B17" s="62">
        <v>10000.000001832022</v>
      </c>
    </row>
  </sheetData>
  <mergeCells count="3">
    <mergeCell ref="A1:B1"/>
    <mergeCell ref="A7:B7"/>
    <mergeCell ref="A13:B13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sqref="A1:H1"/>
    </sheetView>
  </sheetViews>
  <sheetFormatPr defaultRowHeight="15" x14ac:dyDescent="0.25"/>
  <cols>
    <col min="1" max="1" width="22.140625" customWidth="1"/>
    <col min="2" max="2" width="11.42578125" customWidth="1"/>
    <col min="3" max="8" width="12.140625" customWidth="1"/>
  </cols>
  <sheetData>
    <row r="1" spans="1:8" ht="22.5" x14ac:dyDescent="0.3">
      <c r="A1" s="46" t="s">
        <v>56</v>
      </c>
      <c r="B1" s="46"/>
      <c r="C1" s="46"/>
      <c r="D1" s="46"/>
      <c r="E1" s="46"/>
      <c r="F1" s="46"/>
      <c r="G1" s="46"/>
      <c r="H1" s="46"/>
    </row>
    <row r="2" spans="1:8" x14ac:dyDescent="0.25">
      <c r="A2" s="58" t="s">
        <v>0</v>
      </c>
      <c r="B2" s="59">
        <v>1025000</v>
      </c>
    </row>
    <row r="3" spans="1:8" x14ac:dyDescent="0.25">
      <c r="A3" s="58" t="s">
        <v>4</v>
      </c>
      <c r="B3" s="58">
        <v>120</v>
      </c>
    </row>
    <row r="4" spans="1:8" x14ac:dyDescent="0.25">
      <c r="A4" s="58" t="s">
        <v>2</v>
      </c>
      <c r="B4" s="60">
        <v>5.5E-2</v>
      </c>
    </row>
    <row r="6" spans="1:8" ht="20.25" thickBot="1" x14ac:dyDescent="0.35">
      <c r="C6" s="48" t="s">
        <v>5</v>
      </c>
      <c r="D6" s="48"/>
      <c r="E6" s="48"/>
      <c r="F6" s="48"/>
      <c r="G6" s="48"/>
      <c r="H6" s="48"/>
    </row>
    <row r="7" spans="1:8" ht="21" thickTop="1" thickBot="1" x14ac:dyDescent="0.35">
      <c r="C7" s="48" t="s">
        <v>6</v>
      </c>
      <c r="D7" s="48"/>
      <c r="E7" s="48"/>
      <c r="F7" s="48"/>
      <c r="G7" s="48"/>
      <c r="H7" s="48"/>
    </row>
    <row r="8" spans="1:8" ht="15.75" thickTop="1" x14ac:dyDescent="0.25">
      <c r="C8" s="61">
        <v>60</v>
      </c>
      <c r="D8" s="61">
        <v>120</v>
      </c>
      <c r="E8" s="61">
        <v>180</v>
      </c>
      <c r="F8" s="61">
        <v>240</v>
      </c>
      <c r="G8" s="61">
        <v>300</v>
      </c>
      <c r="H8" s="61">
        <v>360</v>
      </c>
    </row>
    <row r="9" spans="1:8" x14ac:dyDescent="0.25">
      <c r="A9" s="49" t="s">
        <v>9</v>
      </c>
      <c r="B9" s="60">
        <v>0.08</v>
      </c>
    </row>
    <row r="10" spans="1:8" x14ac:dyDescent="0.25">
      <c r="A10" s="49"/>
      <c r="B10" s="60">
        <v>7.4999999999999997E-2</v>
      </c>
    </row>
    <row r="11" spans="1:8" x14ac:dyDescent="0.25">
      <c r="A11" s="49"/>
      <c r="B11" s="60">
        <v>7.0000000000000007E-2</v>
      </c>
    </row>
    <row r="12" spans="1:8" x14ac:dyDescent="0.25">
      <c r="A12" s="49"/>
      <c r="B12" s="60">
        <v>6.5000000000000002E-2</v>
      </c>
    </row>
    <row r="13" spans="1:8" x14ac:dyDescent="0.25">
      <c r="A13" s="49"/>
      <c r="B13" s="60">
        <v>0.06</v>
      </c>
    </row>
    <row r="14" spans="1:8" x14ac:dyDescent="0.25">
      <c r="A14" s="49"/>
      <c r="B14" s="60">
        <v>5.5E-2</v>
      </c>
    </row>
    <row r="15" spans="1:8" x14ac:dyDescent="0.25">
      <c r="A15" s="49"/>
      <c r="B15" s="60">
        <v>0.05</v>
      </c>
    </row>
    <row r="16" spans="1:8" x14ac:dyDescent="0.25">
      <c r="A16" s="49"/>
      <c r="B16" s="60">
        <v>4.4999999999999998E-2</v>
      </c>
    </row>
  </sheetData>
  <mergeCells count="4">
    <mergeCell ref="A1:H1"/>
    <mergeCell ref="C6:H6"/>
    <mergeCell ref="C7:H7"/>
    <mergeCell ref="A9:A16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F1"/>
    </sheetView>
  </sheetViews>
  <sheetFormatPr defaultRowHeight="15" x14ac:dyDescent="0.25"/>
  <cols>
    <col min="2" max="2" width="17.85546875" customWidth="1"/>
    <col min="3" max="3" width="12.85546875" customWidth="1"/>
    <col min="4" max="4" width="17.85546875" customWidth="1"/>
    <col min="5" max="5" width="11.5703125" customWidth="1"/>
    <col min="6" max="6" width="15.7109375" customWidth="1"/>
  </cols>
  <sheetData>
    <row r="1" spans="1:6" ht="23.25" thickBot="1" x14ac:dyDescent="0.35">
      <c r="A1" s="50" t="s">
        <v>47</v>
      </c>
      <c r="B1" s="50"/>
      <c r="C1" s="50"/>
      <c r="D1" s="50"/>
      <c r="E1" s="50"/>
      <c r="F1" s="50"/>
    </row>
    <row r="2" spans="1:6" ht="21" thickTop="1" thickBot="1" x14ac:dyDescent="0.35">
      <c r="A2" s="51" t="s">
        <v>10</v>
      </c>
      <c r="B2" s="51"/>
      <c r="C2" s="51"/>
      <c r="D2" s="51"/>
      <c r="E2" s="51"/>
      <c r="F2" s="51"/>
    </row>
    <row r="3" spans="1:6" ht="15.75" thickTop="1" x14ac:dyDescent="0.25">
      <c r="A3" s="63"/>
      <c r="B3" s="63"/>
      <c r="C3" s="63"/>
      <c r="D3" s="63"/>
      <c r="E3" s="63"/>
      <c r="F3" s="63"/>
    </row>
    <row r="4" spans="1:6" x14ac:dyDescent="0.25">
      <c r="A4" s="64" t="s">
        <v>11</v>
      </c>
      <c r="B4" s="64"/>
      <c r="C4" s="63" t="s">
        <v>57</v>
      </c>
      <c r="D4" s="63"/>
      <c r="E4" s="63"/>
      <c r="F4" s="63"/>
    </row>
    <row r="5" spans="1:6" x14ac:dyDescent="0.25">
      <c r="A5" s="64" t="s">
        <v>12</v>
      </c>
      <c r="B5" s="64"/>
      <c r="C5" s="63" t="s">
        <v>13</v>
      </c>
      <c r="D5" s="63"/>
      <c r="E5" s="63"/>
      <c r="F5" s="63"/>
    </row>
    <row r="6" spans="1:6" x14ac:dyDescent="0.25">
      <c r="A6" s="64" t="s">
        <v>14</v>
      </c>
      <c r="B6" s="64"/>
      <c r="C6" s="65">
        <v>41648</v>
      </c>
      <c r="D6" s="63"/>
      <c r="E6" s="63"/>
      <c r="F6" s="63"/>
    </row>
    <row r="7" spans="1:6" x14ac:dyDescent="0.25">
      <c r="A7" s="63"/>
      <c r="B7" s="63"/>
      <c r="C7" s="63"/>
      <c r="D7" s="63"/>
      <c r="E7" s="63"/>
      <c r="F7" s="63"/>
    </row>
    <row r="8" spans="1:6" x14ac:dyDescent="0.25">
      <c r="A8" s="66" t="s">
        <v>15</v>
      </c>
      <c r="B8" s="66" t="s">
        <v>16</v>
      </c>
      <c r="C8" s="66" t="s">
        <v>17</v>
      </c>
      <c r="D8" s="66" t="s">
        <v>18</v>
      </c>
      <c r="E8" s="66" t="s">
        <v>19</v>
      </c>
      <c r="F8" s="66" t="s">
        <v>20</v>
      </c>
    </row>
    <row r="9" spans="1:6" x14ac:dyDescent="0.25">
      <c r="A9" s="67"/>
      <c r="B9" s="67"/>
      <c r="C9" s="68"/>
      <c r="D9" s="67"/>
      <c r="E9" s="69"/>
      <c r="F9" s="70">
        <f>C9*E9</f>
        <v>0</v>
      </c>
    </row>
    <row r="10" spans="1:6" x14ac:dyDescent="0.25">
      <c r="A10" s="67"/>
      <c r="B10" s="67"/>
      <c r="C10" s="68"/>
      <c r="D10" s="67"/>
      <c r="E10" s="69"/>
      <c r="F10" s="71">
        <f t="shared" ref="F10:F18" si="0">C10*E10</f>
        <v>0</v>
      </c>
    </row>
    <row r="11" spans="1:6" x14ac:dyDescent="0.25">
      <c r="A11" s="67"/>
      <c r="B11" s="67"/>
      <c r="C11" s="68"/>
      <c r="D11" s="67"/>
      <c r="E11" s="69"/>
      <c r="F11" s="71">
        <f t="shared" si="0"/>
        <v>0</v>
      </c>
    </row>
    <row r="12" spans="1:6" x14ac:dyDescent="0.25">
      <c r="A12" s="67"/>
      <c r="B12" s="67"/>
      <c r="C12" s="68"/>
      <c r="D12" s="67"/>
      <c r="E12" s="69"/>
      <c r="F12" s="71">
        <f t="shared" si="0"/>
        <v>0</v>
      </c>
    </row>
    <row r="13" spans="1:6" x14ac:dyDescent="0.25">
      <c r="A13" s="67"/>
      <c r="B13" s="67"/>
      <c r="C13" s="68"/>
      <c r="D13" s="67"/>
      <c r="E13" s="69"/>
      <c r="F13" s="71">
        <f t="shared" si="0"/>
        <v>0</v>
      </c>
    </row>
    <row r="14" spans="1:6" x14ac:dyDescent="0.25">
      <c r="A14" s="67"/>
      <c r="B14" s="67"/>
      <c r="C14" s="68"/>
      <c r="D14" s="67"/>
      <c r="E14" s="69"/>
      <c r="F14" s="71">
        <f t="shared" si="0"/>
        <v>0</v>
      </c>
    </row>
    <row r="15" spans="1:6" x14ac:dyDescent="0.25">
      <c r="A15" s="67"/>
      <c r="B15" s="67"/>
      <c r="C15" s="68"/>
      <c r="D15" s="67"/>
      <c r="E15" s="69"/>
      <c r="F15" s="71">
        <f t="shared" si="0"/>
        <v>0</v>
      </c>
    </row>
    <row r="16" spans="1:6" x14ac:dyDescent="0.25">
      <c r="A16" s="67"/>
      <c r="B16" s="67"/>
      <c r="C16" s="68"/>
      <c r="D16" s="67"/>
      <c r="E16" s="69"/>
      <c r="F16" s="71">
        <f t="shared" si="0"/>
        <v>0</v>
      </c>
    </row>
    <row r="17" spans="1:6" x14ac:dyDescent="0.25">
      <c r="A17" s="67"/>
      <c r="B17" s="67"/>
      <c r="C17" s="68"/>
      <c r="D17" s="67"/>
      <c r="E17" s="69"/>
      <c r="F17" s="71">
        <f t="shared" si="0"/>
        <v>0</v>
      </c>
    </row>
    <row r="18" spans="1:6" x14ac:dyDescent="0.25">
      <c r="A18" s="67"/>
      <c r="B18" s="67"/>
      <c r="C18" s="68"/>
      <c r="D18" s="67"/>
      <c r="E18" s="69"/>
      <c r="F18" s="71">
        <f t="shared" si="0"/>
        <v>0</v>
      </c>
    </row>
    <row r="19" spans="1:6" x14ac:dyDescent="0.25">
      <c r="A19" s="67"/>
      <c r="B19" s="67"/>
      <c r="C19" s="72"/>
      <c r="D19" s="67"/>
      <c r="E19" s="73" t="s">
        <v>21</v>
      </c>
      <c r="F19" s="74"/>
    </row>
  </sheetData>
  <mergeCells count="2">
    <mergeCell ref="A1:F1"/>
    <mergeCell ref="A2:F2"/>
  </mergeCells>
  <pageMargins left="0.75" right="0.75" top="1" bottom="1" header="0.5" footer="0.5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1"/>
    </sheetView>
  </sheetViews>
  <sheetFormatPr defaultRowHeight="15" x14ac:dyDescent="0.25"/>
  <cols>
    <col min="1" max="1" width="12.42578125" customWidth="1"/>
    <col min="2" max="2" width="25.7109375" customWidth="1"/>
    <col min="3" max="3" width="11.5703125" bestFit="1" customWidth="1"/>
  </cols>
  <sheetData>
    <row r="1" spans="1:3" ht="23.25" thickBot="1" x14ac:dyDescent="0.35">
      <c r="A1" s="50" t="s">
        <v>47</v>
      </c>
      <c r="B1" s="50"/>
      <c r="C1" s="50"/>
    </row>
    <row r="2" spans="1:3" ht="21" thickTop="1" thickBot="1" x14ac:dyDescent="0.35">
      <c r="A2" s="51" t="s">
        <v>22</v>
      </c>
      <c r="B2" s="51"/>
      <c r="C2" s="51"/>
    </row>
    <row r="3" spans="1:3" ht="16.5" thickTop="1" x14ac:dyDescent="0.25">
      <c r="A3" s="75"/>
      <c r="B3" s="75"/>
      <c r="C3" s="75"/>
    </row>
    <row r="4" spans="1:3" ht="15.75" thickBot="1" x14ac:dyDescent="0.3">
      <c r="A4" s="76" t="s">
        <v>15</v>
      </c>
      <c r="B4" s="76" t="s">
        <v>16</v>
      </c>
      <c r="C4" s="76" t="s">
        <v>19</v>
      </c>
    </row>
    <row r="5" spans="1:3" x14ac:dyDescent="0.25">
      <c r="A5" s="63" t="s">
        <v>23</v>
      </c>
      <c r="B5" s="63" t="s">
        <v>24</v>
      </c>
      <c r="C5" s="57">
        <v>52000</v>
      </c>
    </row>
    <row r="6" spans="1:3" x14ac:dyDescent="0.25">
      <c r="A6" s="63" t="s">
        <v>25</v>
      </c>
      <c r="B6" s="63" t="s">
        <v>26</v>
      </c>
      <c r="C6" s="57">
        <v>37500</v>
      </c>
    </row>
    <row r="7" spans="1:3" x14ac:dyDescent="0.25">
      <c r="A7" s="63" t="s">
        <v>27</v>
      </c>
      <c r="B7" s="63" t="s">
        <v>28</v>
      </c>
      <c r="C7" s="57">
        <v>27000</v>
      </c>
    </row>
    <row r="8" spans="1:3" x14ac:dyDescent="0.25">
      <c r="A8" s="63" t="s">
        <v>29</v>
      </c>
      <c r="B8" s="63" t="s">
        <v>30</v>
      </c>
      <c r="C8" s="57">
        <v>28000</v>
      </c>
    </row>
    <row r="9" spans="1:3" x14ac:dyDescent="0.25">
      <c r="A9" s="63" t="s">
        <v>31</v>
      </c>
      <c r="B9" s="63" t="s">
        <v>32</v>
      </c>
      <c r="C9" s="57">
        <v>23500</v>
      </c>
    </row>
    <row r="10" spans="1:3" x14ac:dyDescent="0.25">
      <c r="A10" s="63" t="s">
        <v>33</v>
      </c>
      <c r="B10" s="63" t="s">
        <v>34</v>
      </c>
      <c r="C10" s="57">
        <v>35600</v>
      </c>
    </row>
    <row r="11" spans="1:3" x14ac:dyDescent="0.25">
      <c r="A11" s="63" t="s">
        <v>35</v>
      </c>
      <c r="B11" s="63" t="s">
        <v>36</v>
      </c>
      <c r="C11" s="57">
        <v>21000</v>
      </c>
    </row>
  </sheetData>
  <mergeCells count="2">
    <mergeCell ref="A1:C1"/>
    <mergeCell ref="A2:C2"/>
  </mergeCells>
  <pageMargins left="0.75" right="0.75" top="1" bottom="1" header="0.5" footer="0.5"/>
  <pageSetup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B1" workbookViewId="0">
      <selection sqref="A1:M1"/>
    </sheetView>
  </sheetViews>
  <sheetFormatPr defaultRowHeight="15" x14ac:dyDescent="0.25"/>
  <cols>
    <col min="1" max="1" width="16.42578125" bestFit="1" customWidth="1"/>
  </cols>
  <sheetData>
    <row r="1" spans="1:13" ht="22.5" x14ac:dyDescent="0.3">
      <c r="A1" s="52" t="s">
        <v>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8" thickBot="1" x14ac:dyDescent="0.35">
      <c r="A2" s="53" t="s">
        <v>48</v>
      </c>
      <c r="B2" s="53"/>
      <c r="C2" s="53"/>
      <c r="D2" s="53"/>
      <c r="E2" s="53"/>
      <c r="F2" s="53"/>
      <c r="G2" s="53"/>
      <c r="H2" s="53" t="s">
        <v>49</v>
      </c>
      <c r="I2" s="53"/>
      <c r="J2" s="53"/>
      <c r="K2" s="53"/>
      <c r="L2" s="53"/>
      <c r="M2" s="53"/>
    </row>
    <row r="3" spans="1:13" ht="16.5" thickTop="1" thickBot="1" x14ac:dyDescent="0.3">
      <c r="A3" s="31" t="s">
        <v>37</v>
      </c>
      <c r="B3" s="32" t="s">
        <v>38</v>
      </c>
      <c r="C3" s="32" t="s">
        <v>39</v>
      </c>
      <c r="D3" s="32" t="s">
        <v>40</v>
      </c>
      <c r="E3" s="32" t="s">
        <v>41</v>
      </c>
      <c r="F3" s="32" t="s">
        <v>42</v>
      </c>
      <c r="G3" s="33" t="s">
        <v>43</v>
      </c>
      <c r="H3" s="34" t="s">
        <v>38</v>
      </c>
      <c r="I3" s="34" t="s">
        <v>39</v>
      </c>
      <c r="J3" s="34" t="s">
        <v>40</v>
      </c>
      <c r="K3" s="34" t="s">
        <v>41</v>
      </c>
      <c r="L3" s="34" t="s">
        <v>42</v>
      </c>
      <c r="M3" s="35" t="s">
        <v>43</v>
      </c>
    </row>
    <row r="4" spans="1:13" ht="15.75" thickTop="1" x14ac:dyDescent="0.25">
      <c r="A4" s="36" t="s">
        <v>50</v>
      </c>
      <c r="B4" s="37">
        <v>1613</v>
      </c>
      <c r="C4" s="37">
        <v>1707</v>
      </c>
      <c r="D4" s="37">
        <v>1595</v>
      </c>
      <c r="E4" s="37">
        <v>1828</v>
      </c>
      <c r="F4" s="37">
        <f>SUM(B4:E4)</f>
        <v>6743</v>
      </c>
      <c r="G4" s="38">
        <f>F4/$F$9</f>
        <v>0.21574838420682152</v>
      </c>
      <c r="H4" s="39">
        <f>B4*(1+$B$14)</f>
        <v>1854.9499999999998</v>
      </c>
      <c r="I4" s="40">
        <f>C4*(1+$B$14)</f>
        <v>1963.05</v>
      </c>
      <c r="J4" s="40">
        <f>D4*(1+$B$14)</f>
        <v>1834.2499999999998</v>
      </c>
      <c r="K4" s="40">
        <f>E4*(1+$B$14)</f>
        <v>2102.1999999999998</v>
      </c>
      <c r="L4" s="40">
        <f>SUM(H4:K4)</f>
        <v>7754.45</v>
      </c>
      <c r="M4" s="41">
        <f>L4/$L$9</f>
        <v>0.19984011656749545</v>
      </c>
    </row>
    <row r="5" spans="1:13" x14ac:dyDescent="0.25">
      <c r="A5" s="36" t="s">
        <v>51</v>
      </c>
      <c r="B5" s="37">
        <v>1136</v>
      </c>
      <c r="C5" s="37">
        <v>1066</v>
      </c>
      <c r="D5" s="37">
        <v>1408</v>
      </c>
      <c r="E5" s="37">
        <v>1702</v>
      </c>
      <c r="F5" s="37">
        <f>SUM(B5:E5)</f>
        <v>5312</v>
      </c>
      <c r="G5" s="38">
        <f>F5/$F$9</f>
        <v>0.16996224483266142</v>
      </c>
      <c r="H5" s="39">
        <f>B5*(1+$B$15)</f>
        <v>1454.08</v>
      </c>
      <c r="I5" s="40">
        <f>C5*(1+$B$14)</f>
        <v>1225.8999999999999</v>
      </c>
      <c r="J5" s="40">
        <f>D5*(1+$B$15)</f>
        <v>1802.24</v>
      </c>
      <c r="K5" s="40">
        <f>E5*(1+$B$15)</f>
        <v>2178.56</v>
      </c>
      <c r="L5" s="40">
        <f>SUM(H5:K5)</f>
        <v>6660.7799999999988</v>
      </c>
      <c r="M5" s="41">
        <f>L5/$L$9</f>
        <v>0.17165512081842582</v>
      </c>
    </row>
    <row r="6" spans="1:13" x14ac:dyDescent="0.25">
      <c r="A6" s="36" t="s">
        <v>52</v>
      </c>
      <c r="B6" s="37">
        <v>1823</v>
      </c>
      <c r="C6" s="37">
        <v>1501</v>
      </c>
      <c r="D6" s="37">
        <v>1763</v>
      </c>
      <c r="E6" s="37">
        <v>1917</v>
      </c>
      <c r="F6" s="37">
        <f>SUM(B6:E6)</f>
        <v>7004</v>
      </c>
      <c r="G6" s="38">
        <f>F6/$F$9</f>
        <v>0.22409931528764318</v>
      </c>
      <c r="H6" s="39">
        <f>B6*(1+$B$16)</f>
        <v>1950.6100000000001</v>
      </c>
      <c r="I6" s="40">
        <f>C6*(1+$B$16)</f>
        <v>1606.0700000000002</v>
      </c>
      <c r="J6" s="40">
        <f>D6*(1+$B$16)</f>
        <v>1886.41</v>
      </c>
      <c r="K6" s="40">
        <f>E6*(1+$B$16)</f>
        <v>2051.19</v>
      </c>
      <c r="L6" s="40">
        <f>SUM(H6:K6)</f>
        <v>7494.2800000000007</v>
      </c>
      <c r="M6" s="42" t="e">
        <f>L6/$L$10</f>
        <v>#DIV/0!</v>
      </c>
    </row>
    <row r="7" spans="1:13" x14ac:dyDescent="0.25">
      <c r="A7" s="36" t="s">
        <v>53</v>
      </c>
      <c r="B7" s="37">
        <v>2015</v>
      </c>
      <c r="C7" s="37">
        <v>1828</v>
      </c>
      <c r="D7" s="37">
        <v>1875</v>
      </c>
      <c r="E7" s="37">
        <v>1772</v>
      </c>
      <c r="F7" s="37">
        <f>SUM(B7:D7)</f>
        <v>5718</v>
      </c>
      <c r="G7" s="38">
        <f>F7/$F$9</f>
        <v>0.18295258206949511</v>
      </c>
      <c r="H7" s="39">
        <f>B7*(1+$B$17)</f>
        <v>2579.2000000000003</v>
      </c>
      <c r="I7" s="40">
        <f>C7*(1+$B$17)</f>
        <v>2339.84</v>
      </c>
      <c r="J7" s="40">
        <f>D7*(1+$B$17)</f>
        <v>2400</v>
      </c>
      <c r="K7" s="40">
        <f>E7*(1+$B$17)</f>
        <v>2268.16</v>
      </c>
      <c r="L7" s="40">
        <f>SUM(H7:K7)</f>
        <v>9587.2000000000007</v>
      </c>
      <c r="M7" s="41">
        <f>L7/$L$9</f>
        <v>0.24707196068784923</v>
      </c>
    </row>
    <row r="8" spans="1:13" x14ac:dyDescent="0.25">
      <c r="A8" s="36" t="s">
        <v>54</v>
      </c>
      <c r="B8" s="37">
        <v>1408</v>
      </c>
      <c r="C8" s="37">
        <v>1221</v>
      </c>
      <c r="D8" s="37">
        <v>1744</v>
      </c>
      <c r="E8" s="37">
        <v>2104</v>
      </c>
      <c r="F8" s="37">
        <f>SUM(B8:E8)</f>
        <v>6477</v>
      </c>
      <c r="G8" s="38">
        <f>F8/$F$9</f>
        <v>0.20723747360337877</v>
      </c>
      <c r="H8" s="77">
        <f>B8*(1+$B$18)</f>
        <v>1576.96</v>
      </c>
      <c r="I8" s="77">
        <f>C8*(1+$B$18)</f>
        <v>1367.5200000000002</v>
      </c>
      <c r="J8" s="77">
        <f>D8*(1+$B$14)</f>
        <v>2005.6</v>
      </c>
      <c r="K8" s="77">
        <f>E8*(1+$B$18)</f>
        <v>2356.48</v>
      </c>
      <c r="L8" s="40">
        <f>SUM(H8:K8)</f>
        <v>7306.5599999999995</v>
      </c>
      <c r="M8" s="41">
        <f>L8/$L$9</f>
        <v>0.18829753265639723</v>
      </c>
    </row>
    <row r="9" spans="1:13" ht="15.75" thickBot="1" x14ac:dyDescent="0.3">
      <c r="A9" s="78" t="s">
        <v>42</v>
      </c>
      <c r="B9" s="79">
        <f>SUM(B4:B8)</f>
        <v>7995</v>
      </c>
      <c r="C9" s="79">
        <f>SUM(C4:C8)</f>
        <v>7323</v>
      </c>
      <c r="D9" s="79">
        <f>SUM(D4:D8)</f>
        <v>8385</v>
      </c>
      <c r="E9" s="79">
        <f>SUM(E4:E8)</f>
        <v>9323</v>
      </c>
      <c r="F9" s="79">
        <f>SUM(F4:F8)</f>
        <v>31254</v>
      </c>
      <c r="G9" s="24"/>
      <c r="H9" s="79">
        <f>SUM(H4:H8)</f>
        <v>9415.7999999999993</v>
      </c>
      <c r="I9" s="79">
        <f>SUM(I4:I8)</f>
        <v>8502.380000000001</v>
      </c>
      <c r="J9" s="79">
        <f>SUM(J4:J8)</f>
        <v>9928.5</v>
      </c>
      <c r="K9" s="79">
        <f>SUM(K4:K8)</f>
        <v>10956.59</v>
      </c>
      <c r="L9" s="25">
        <f>SUM(L4:L8)</f>
        <v>38803.270000000004</v>
      </c>
      <c r="M9" s="26"/>
    </row>
    <row r="10" spans="1:13" ht="15.75" thickTop="1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1" spans="1:13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1:13" x14ac:dyDescent="0.25">
      <c r="A12" s="54" t="s">
        <v>44</v>
      </c>
      <c r="B12" s="55"/>
      <c r="C12" s="44"/>
      <c r="D12" s="44"/>
      <c r="E12" s="44"/>
      <c r="F12" s="44"/>
      <c r="G12" s="44"/>
      <c r="H12" s="43"/>
      <c r="I12" s="43"/>
      <c r="J12" s="43"/>
      <c r="K12" s="43"/>
      <c r="L12" s="43"/>
      <c r="M12" s="43"/>
    </row>
    <row r="13" spans="1:13" x14ac:dyDescent="0.25">
      <c r="A13" s="27" t="s">
        <v>45</v>
      </c>
      <c r="B13" s="28" t="s">
        <v>46</v>
      </c>
      <c r="C13" s="44"/>
      <c r="D13" s="44"/>
      <c r="E13" s="44"/>
      <c r="F13" s="44"/>
      <c r="G13" s="44"/>
      <c r="H13" s="43"/>
      <c r="I13" s="43"/>
      <c r="J13" s="43"/>
      <c r="K13" s="43"/>
      <c r="L13" s="43"/>
      <c r="M13" s="43"/>
    </row>
    <row r="14" spans="1:13" x14ac:dyDescent="0.25">
      <c r="A14" s="29" t="s">
        <v>50</v>
      </c>
      <c r="B14" s="29">
        <v>0.15</v>
      </c>
      <c r="C14" s="44"/>
      <c r="D14" s="44"/>
      <c r="E14" s="44"/>
      <c r="F14" s="44"/>
      <c r="G14" s="44"/>
      <c r="H14" s="43"/>
      <c r="I14" s="43"/>
      <c r="J14" s="43"/>
      <c r="K14" s="43"/>
      <c r="L14" s="43"/>
      <c r="M14" s="43"/>
    </row>
    <row r="15" spans="1:13" x14ac:dyDescent="0.25">
      <c r="A15" s="29" t="s">
        <v>51</v>
      </c>
      <c r="B15" s="29">
        <v>0.28000000000000003</v>
      </c>
      <c r="C15" s="44"/>
      <c r="D15" s="44"/>
      <c r="E15" s="44"/>
      <c r="F15" s="44"/>
      <c r="G15" s="44"/>
      <c r="H15" s="43"/>
      <c r="I15" s="43"/>
      <c r="J15" s="43"/>
      <c r="K15" s="43"/>
      <c r="L15" s="43"/>
      <c r="M15" s="43"/>
    </row>
    <row r="16" spans="1:13" x14ac:dyDescent="0.25">
      <c r="A16" s="29" t="s">
        <v>52</v>
      </c>
      <c r="B16" s="29">
        <v>7.0000000000000007E-2</v>
      </c>
      <c r="C16" s="44"/>
      <c r="D16" s="44"/>
      <c r="E16" s="44"/>
      <c r="F16" s="44"/>
      <c r="G16" s="44"/>
      <c r="H16" s="43"/>
      <c r="I16" s="43"/>
      <c r="J16" s="43"/>
      <c r="K16" s="43"/>
      <c r="L16" s="43"/>
      <c r="M16" s="43"/>
    </row>
    <row r="17" spans="1:13" x14ac:dyDescent="0.25">
      <c r="A17" s="29" t="s">
        <v>53</v>
      </c>
      <c r="B17" s="29">
        <v>0.28000000000000003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</row>
    <row r="18" spans="1:13" x14ac:dyDescent="0.25">
      <c r="A18" s="29" t="s">
        <v>54</v>
      </c>
      <c r="B18" s="30">
        <v>0.12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</row>
  </sheetData>
  <mergeCells count="4">
    <mergeCell ref="A1:M1"/>
    <mergeCell ref="A2:G2"/>
    <mergeCell ref="H2:M2"/>
    <mergeCell ref="A12:B12"/>
  </mergeCells>
  <pageMargins left="0.7" right="0.7" top="0.75" bottom="0.75" header="0.3" footer="0.3"/>
  <pageSetup orientation="portrait" horizontalDpi="200" verticalDpi="200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7a43257595de4d5b" /></Relationships>
</file>

<file path=customXML/item.xml><?xml version="1.0" encoding="utf-8"?>
<project>
  <id>sSMK+AeCWPPsC8RVIGXV6W4DksaelynU9/WyJfQ/eV4=-~AITi26FAaud2HOvVLvNhEw==</id>
</project>
</file>

<file path=customXML/itemProps.xml><?xml version="1.0" encoding="utf-8"?>
<ds:datastoreItem xmlns:ds="http://schemas.openxmlformats.org/officedocument/2006/2/customXml" ds:itemID="{C66AC4F1-97D3-4D10-8D07-51E6CC79AD91}">
  <ds:schemaRefs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Warehouse Purchase</vt:lpstr>
      <vt:lpstr>Warehouse Payment Table</vt:lpstr>
      <vt:lpstr>Staffing Plan</vt:lpstr>
      <vt:lpstr>Job Information</vt:lpstr>
      <vt:lpstr>Revenue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GO! Series</dc:creator>
  <cp:lastModifiedBy>Pankaj Sharma</cp:lastModifiedBy>
  <dcterms:created xsi:type="dcterms:W3CDTF">2009-04-24T19:58:35Z</dcterms:created>
  <dcterms:modified xsi:type="dcterms:W3CDTF">2013-06-29T07:26:59Z</dcterms:modified>
</cp:coreProperties>
</file>