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autoCompressPictures="0"/>
  <bookViews>
    <workbookView xWindow="4000" yWindow="0" windowWidth="25600" windowHeight="15460" tabRatio="500" activeTab="5"/>
  </bookViews>
  <sheets>
    <sheet name="Sales" sheetId="3" r:id="rId1"/>
    <sheet name="COGS" sheetId="4" r:id="rId2"/>
    <sheet name="Inventory" sheetId="8" r:id="rId3"/>
    <sheet name="Data-LINEAR" sheetId="6" r:id="rId4"/>
    <sheet name="DATA-MICROSEMI" sheetId="7" r:id="rId5"/>
    <sheet name="Sheet1" sheetId="1" r:id="rId6"/>
    <sheet name="Sheet2" sheetId="2" r:id="rId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4" l="1"/>
  <c r="C21" i="4"/>
  <c r="D17" i="4"/>
  <c r="D19" i="4"/>
  <c r="C17" i="4"/>
  <c r="C19" i="4"/>
  <c r="D11" i="4"/>
  <c r="C11" i="4"/>
  <c r="D7" i="4"/>
  <c r="D9" i="4"/>
  <c r="C7" i="4"/>
  <c r="C9" i="4"/>
  <c r="D3" i="3"/>
  <c r="E3" i="3"/>
  <c r="D4" i="3"/>
  <c r="E4" i="3"/>
  <c r="D8" i="3"/>
  <c r="D9" i="3"/>
  <c r="D10" i="3"/>
  <c r="D11" i="3"/>
  <c r="D12" i="3"/>
  <c r="D13" i="3"/>
  <c r="D18" i="3"/>
  <c r="E18" i="3"/>
  <c r="D19" i="3"/>
  <c r="E19" i="3"/>
  <c r="D23" i="3"/>
  <c r="D24" i="3"/>
  <c r="D25" i="3"/>
  <c r="D26" i="3"/>
  <c r="D27" i="3"/>
  <c r="D28" i="3"/>
</calcChain>
</file>

<file path=xl/sharedStrings.xml><?xml version="1.0" encoding="utf-8"?>
<sst xmlns="http://schemas.openxmlformats.org/spreadsheetml/2006/main" count="94" uniqueCount="47">
  <si>
    <t>Forcasted Sales</t>
  </si>
  <si>
    <t>Actual Sales</t>
  </si>
  <si>
    <t>Year</t>
  </si>
  <si>
    <t>Microsemi Corporation (in millions)</t>
  </si>
  <si>
    <t>Profit Margin</t>
  </si>
  <si>
    <t>Gross Profit</t>
  </si>
  <si>
    <t>Cost of Sales</t>
  </si>
  <si>
    <t>Net Sales</t>
  </si>
  <si>
    <t>Linear Technology Corporation (in thousands)</t>
  </si>
  <si>
    <t>Revenue</t>
  </si>
  <si>
    <t>Date Ended</t>
  </si>
  <si>
    <t>COGS + Operating Expenses = Total Expenses</t>
  </si>
  <si>
    <t>COGS/Total Expenses</t>
  </si>
  <si>
    <t>Linear Technology</t>
  </si>
  <si>
    <t xml:space="preserve">    Cost of sales</t>
  </si>
  <si>
    <t xml:space="preserve">    Operating Expense</t>
  </si>
  <si>
    <t xml:space="preserve">    Total Expense</t>
  </si>
  <si>
    <t xml:space="preserve">    Total Revenue</t>
  </si>
  <si>
    <t>Cost of Goods Sold</t>
  </si>
  <si>
    <t>Percentage</t>
  </si>
  <si>
    <t>Ratio of Costs</t>
  </si>
  <si>
    <t>Microsemi Corporation (in Millions)</t>
  </si>
  <si>
    <t xml:space="preserve">     Cost of Sales </t>
  </si>
  <si>
    <t xml:space="preserve">     Operating Expense</t>
  </si>
  <si>
    <t xml:space="preserve">     Total Expense</t>
  </si>
  <si>
    <t xml:space="preserve">     Total Revenue</t>
  </si>
  <si>
    <t>LINEAR TECHNOLOGY CORPORATION</t>
  </si>
  <si>
    <t>(in thousands)</t>
  </si>
  <si>
    <t>Increase/Decrease 
from 2015</t>
  </si>
  <si>
    <t>Increase/Decrease 
from 2014</t>
  </si>
  <si>
    <t>Cash</t>
  </si>
  <si>
    <t>Increase</t>
  </si>
  <si>
    <t>Inventory</t>
  </si>
  <si>
    <t>Raw Materials</t>
  </si>
  <si>
    <t>Decrease</t>
  </si>
  <si>
    <t>Work-in-process</t>
  </si>
  <si>
    <t>Finished Goods</t>
  </si>
  <si>
    <t>Total Inventory</t>
  </si>
  <si>
    <t>Cash Flows From Inventory</t>
  </si>
  <si>
    <t>Cash Flows From Operating Activities</t>
  </si>
  <si>
    <t>MICROSEMI CORPORATION</t>
  </si>
  <si>
    <t>(in millions)</t>
  </si>
  <si>
    <t>Increase/Decrease 
From 2015</t>
  </si>
  <si>
    <t>Increase/Decrease
From 2014</t>
  </si>
  <si>
    <t>Work in Process</t>
  </si>
  <si>
    <t>Cash Flows from Inventory</t>
  </si>
  <si>
    <t>Cash Flows from Operating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</si>
</sst>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%"/>
  </numFmts>
  <fonts count="9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Inherit"/>
    </font>
    <font>
      <sz val="10"/>
      <name val="Arial"/>
    </font>
    <font>
      <b/>
      <sz val="10"/>
      <name val="Arial"/>
    </font>
    <font>
      <sz val="11"/>
      <color indexed="8"/>
      <name val="Calibri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auto="1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medium">
        <color indexed="8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Protection="0"/>
  </cellStyleXfs>
  <cellXfs count="72">
    <xf numFmtId="0" fontId="0" fillId="0" borderId="0" xfId="0"/>
    <xf numFmtId="0" fontId="2" fillId="0" borderId="0" xfId="2"/>
    <xf numFmtId="0" fontId="2" fillId="0" borderId="2" xfId="2" applyBorder="1" applyAlignment="1">
      <alignment horizontal="center"/>
    </xf>
    <xf numFmtId="0" fontId="2" fillId="0" borderId="3" xfId="2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 applyBorder="1" applyAlignment="1">
      <alignment horizontal="center"/>
    </xf>
    <xf numFmtId="0" fontId="2" fillId="0" borderId="6" xfId="2" applyBorder="1" applyAlignment="1">
      <alignment horizontal="center"/>
    </xf>
    <xf numFmtId="0" fontId="2" fillId="0" borderId="7" xfId="2" applyBorder="1" applyAlignment="1">
      <alignment horizontal="center"/>
    </xf>
    <xf numFmtId="0" fontId="2" fillId="0" borderId="8" xfId="2" applyBorder="1" applyAlignment="1">
      <alignment horizontal="center"/>
    </xf>
    <xf numFmtId="0" fontId="2" fillId="0" borderId="9" xfId="2" applyBorder="1" applyAlignment="1">
      <alignment horizontal="center"/>
    </xf>
    <xf numFmtId="0" fontId="2" fillId="0" borderId="10" xfId="2" applyBorder="1" applyAlignment="1">
      <alignment horizontal="center"/>
    </xf>
    <xf numFmtId="0" fontId="1" fillId="0" borderId="0" xfId="1" applyBorder="1" applyAlignment="1">
      <alignment horizontal="center"/>
    </xf>
    <xf numFmtId="10" fontId="0" fillId="0" borderId="2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0" fontId="2" fillId="0" borderId="11" xfId="2" applyBorder="1" applyAlignment="1">
      <alignment horizontal="center"/>
    </xf>
    <xf numFmtId="0" fontId="1" fillId="0" borderId="1" xfId="1" applyAlignment="1">
      <alignment horizontal="center"/>
    </xf>
    <xf numFmtId="164" fontId="0" fillId="0" borderId="0" xfId="4" applyNumberFormat="1" applyFont="1" applyBorder="1"/>
    <xf numFmtId="164" fontId="0" fillId="0" borderId="12" xfId="4" applyNumberFormat="1" applyFont="1" applyBorder="1"/>
    <xf numFmtId="164" fontId="0" fillId="0" borderId="13" xfId="4" applyNumberFormat="1" applyFont="1" applyBorder="1"/>
    <xf numFmtId="164" fontId="0" fillId="0" borderId="5" xfId="4" applyNumberFormat="1" applyFont="1" applyBorder="1" applyAlignment="1">
      <alignment horizontal="center"/>
    </xf>
    <xf numFmtId="0" fontId="2" fillId="0" borderId="13" xfId="2" applyBorder="1" applyAlignment="1">
      <alignment horizontal="center"/>
    </xf>
    <xf numFmtId="0" fontId="2" fillId="0" borderId="0" xfId="2" applyAlignment="1">
      <alignment horizontal="center"/>
    </xf>
    <xf numFmtId="10" fontId="0" fillId="0" borderId="12" xfId="3" applyNumberFormat="1" applyFont="1" applyBorder="1" applyAlignment="1">
      <alignment horizontal="center"/>
    </xf>
    <xf numFmtId="164" fontId="0" fillId="0" borderId="2" xfId="4" applyNumberFormat="1" applyFont="1" applyBorder="1" applyAlignment="1">
      <alignment horizontal="center"/>
    </xf>
    <xf numFmtId="164" fontId="0" fillId="0" borderId="3" xfId="4" applyNumberFormat="1" applyFont="1" applyBorder="1" applyAlignment="1">
      <alignment horizontal="center"/>
    </xf>
    <xf numFmtId="14" fontId="2" fillId="0" borderId="2" xfId="2" applyNumberFormat="1" applyBorder="1" applyAlignment="1">
      <alignment horizontal="center"/>
    </xf>
    <xf numFmtId="10" fontId="0" fillId="0" borderId="13" xfId="3" applyNumberFormat="1" applyFont="1" applyBorder="1" applyAlignment="1">
      <alignment horizontal="center"/>
    </xf>
    <xf numFmtId="164" fontId="0" fillId="0" borderId="0" xfId="4" applyNumberFormat="1" applyFont="1" applyBorder="1" applyAlignment="1">
      <alignment horizontal="center"/>
    </xf>
    <xf numFmtId="14" fontId="2" fillId="0" borderId="5" xfId="2" applyNumberFormat="1" applyBorder="1" applyAlignment="1">
      <alignment horizontal="center"/>
    </xf>
    <xf numFmtId="0" fontId="4" fillId="2" borderId="0" xfId="5" applyFont="1" applyFill="1" applyAlignment="1">
      <alignment horizontal="center" vertical="center"/>
    </xf>
    <xf numFmtId="0" fontId="3" fillId="0" borderId="0" xfId="5" applyFont="1" applyAlignment="1"/>
    <xf numFmtId="0" fontId="3" fillId="0" borderId="0" xfId="5" applyFont="1" applyAlignment="1"/>
    <xf numFmtId="0" fontId="4" fillId="2" borderId="0" xfId="5" applyFont="1" applyFill="1" applyAlignment="1">
      <alignment horizontal="center"/>
    </xf>
    <xf numFmtId="0" fontId="5" fillId="0" borderId="0" xfId="5" applyFont="1" applyAlignment="1"/>
    <xf numFmtId="0" fontId="6" fillId="0" borderId="0" xfId="5" applyFont="1" applyAlignment="1">
      <alignment horizontal="center"/>
    </xf>
    <xf numFmtId="0" fontId="5" fillId="0" borderId="0" xfId="5" applyFont="1" applyAlignment="1"/>
    <xf numFmtId="165" fontId="5" fillId="0" borderId="0" xfId="5" applyNumberFormat="1" applyFont="1" applyAlignment="1"/>
    <xf numFmtId="165" fontId="5" fillId="0" borderId="0" xfId="5" applyNumberFormat="1" applyFont="1"/>
    <xf numFmtId="166" fontId="5" fillId="0" borderId="0" xfId="5" applyNumberFormat="1" applyFont="1"/>
    <xf numFmtId="166" fontId="6" fillId="0" borderId="0" xfId="5" applyNumberFormat="1" applyFont="1" applyAlignment="1">
      <alignment horizontal="center"/>
    </xf>
    <xf numFmtId="0" fontId="5" fillId="0" borderId="0" xfId="5" applyFont="1" applyAlignment="1">
      <alignment horizontal="center"/>
    </xf>
    <xf numFmtId="49" fontId="7" fillId="3" borderId="14" xfId="6" applyNumberFormat="1" applyFont="1" applyFill="1" applyBorder="1" applyAlignment="1">
      <alignment horizontal="center"/>
    </xf>
    <xf numFmtId="0" fontId="7" fillId="3" borderId="15" xfId="6" applyNumberFormat="1" applyFont="1" applyFill="1" applyBorder="1" applyAlignment="1">
      <alignment horizontal="center"/>
    </xf>
    <xf numFmtId="0" fontId="7" fillId="3" borderId="16" xfId="6" applyNumberFormat="1" applyFont="1" applyFill="1" applyBorder="1" applyAlignment="1">
      <alignment horizontal="center"/>
    </xf>
    <xf numFmtId="0" fontId="7" fillId="0" borderId="0" xfId="6" applyNumberFormat="1" applyFont="1" applyAlignment="1"/>
    <xf numFmtId="49" fontId="7" fillId="3" borderId="17" xfId="6" applyNumberFormat="1" applyFont="1" applyFill="1" applyBorder="1" applyAlignment="1">
      <alignment horizontal="center"/>
    </xf>
    <xf numFmtId="0" fontId="7" fillId="3" borderId="18" xfId="6" applyNumberFormat="1" applyFont="1" applyFill="1" applyBorder="1" applyAlignment="1">
      <alignment horizontal="center"/>
    </xf>
    <xf numFmtId="0" fontId="7" fillId="3" borderId="19" xfId="6" applyNumberFormat="1" applyFont="1" applyFill="1" applyBorder="1" applyAlignment="1">
      <alignment horizontal="center"/>
    </xf>
    <xf numFmtId="0" fontId="7" fillId="0" borderId="24" xfId="6" applyFont="1" applyBorder="1" applyAlignment="1"/>
    <xf numFmtId="0" fontId="7" fillId="0" borderId="0" xfId="6" applyFont="1" applyAlignment="1"/>
    <xf numFmtId="49" fontId="8" fillId="0" borderId="21" xfId="6" applyNumberFormat="1" applyFont="1" applyFill="1" applyBorder="1" applyAlignment="1"/>
    <xf numFmtId="0" fontId="7" fillId="0" borderId="21" xfId="6" applyNumberFormat="1" applyFont="1" applyFill="1" applyBorder="1" applyAlignment="1">
      <alignment horizontal="center"/>
    </xf>
    <xf numFmtId="49" fontId="7" fillId="0" borderId="21" xfId="6" applyNumberFormat="1" applyFont="1" applyFill="1" applyBorder="1" applyAlignment="1">
      <alignment horizontal="center"/>
    </xf>
    <xf numFmtId="49" fontId="8" fillId="0" borderId="22" xfId="6" applyNumberFormat="1" applyFont="1" applyFill="1" applyBorder="1" applyAlignment="1"/>
    <xf numFmtId="0" fontId="7" fillId="0" borderId="22" xfId="6" applyNumberFormat="1" applyFont="1" applyFill="1" applyBorder="1" applyAlignment="1">
      <alignment horizontal="center"/>
    </xf>
    <xf numFmtId="49" fontId="7" fillId="0" borderId="22" xfId="6" applyNumberFormat="1" applyFont="1" applyFill="1" applyBorder="1" applyAlignment="1"/>
    <xf numFmtId="49" fontId="7" fillId="0" borderId="22" xfId="6" applyNumberFormat="1" applyFont="1" applyFill="1" applyBorder="1" applyAlignment="1">
      <alignment horizontal="center"/>
    </xf>
    <xf numFmtId="49" fontId="8" fillId="0" borderId="23" xfId="6" applyNumberFormat="1" applyFont="1" applyFill="1" applyBorder="1" applyAlignment="1"/>
    <xf numFmtId="0" fontId="7" fillId="0" borderId="23" xfId="6" applyNumberFormat="1" applyFont="1" applyFill="1" applyBorder="1" applyAlignment="1">
      <alignment horizontal="center"/>
    </xf>
    <xf numFmtId="49" fontId="7" fillId="0" borderId="23" xfId="6" applyNumberFormat="1" applyFont="1" applyFill="1" applyBorder="1" applyAlignment="1">
      <alignment horizontal="center"/>
    </xf>
    <xf numFmtId="49" fontId="8" fillId="0" borderId="21" xfId="6" applyNumberFormat="1" applyFont="1" applyFill="1" applyBorder="1" applyAlignment="1">
      <alignment horizontal="left"/>
    </xf>
    <xf numFmtId="3" fontId="7" fillId="0" borderId="21" xfId="6" applyNumberFormat="1" applyFont="1" applyFill="1" applyBorder="1" applyAlignment="1">
      <alignment horizontal="center"/>
    </xf>
    <xf numFmtId="49" fontId="8" fillId="0" borderId="22" xfId="6" applyNumberFormat="1" applyFont="1" applyFill="1" applyBorder="1" applyAlignment="1">
      <alignment horizontal="left"/>
    </xf>
    <xf numFmtId="49" fontId="7" fillId="0" borderId="22" xfId="6" applyNumberFormat="1" applyFont="1" applyFill="1" applyBorder="1" applyAlignment="1">
      <alignment horizontal="left"/>
    </xf>
    <xf numFmtId="3" fontId="7" fillId="0" borderId="22" xfId="6" applyNumberFormat="1" applyFont="1" applyFill="1" applyBorder="1" applyAlignment="1">
      <alignment horizontal="center"/>
    </xf>
    <xf numFmtId="49" fontId="8" fillId="0" borderId="23" xfId="6" applyNumberFormat="1" applyFont="1" applyFill="1" applyBorder="1" applyAlignment="1">
      <alignment horizontal="left"/>
    </xf>
    <xf numFmtId="3" fontId="7" fillId="0" borderId="23" xfId="6" applyNumberFormat="1" applyFont="1" applyFill="1" applyBorder="1" applyAlignment="1">
      <alignment horizontal="center"/>
    </xf>
    <xf numFmtId="0" fontId="7" fillId="4" borderId="20" xfId="6" applyNumberFormat="1" applyFont="1" applyFill="1" applyBorder="1" applyAlignment="1"/>
    <xf numFmtId="14" fontId="7" fillId="4" borderId="20" xfId="6" applyNumberFormat="1" applyFont="1" applyFill="1" applyBorder="1" applyAlignment="1">
      <alignment horizontal="center"/>
    </xf>
    <xf numFmtId="49" fontId="7" fillId="4" borderId="20" xfId="6" applyNumberFormat="1" applyFont="1" applyFill="1" applyBorder="1" applyAlignment="1">
      <alignment horizontal="center" wrapText="1"/>
    </xf>
    <xf numFmtId="14" fontId="7" fillId="4" borderId="20" xfId="6" applyNumberFormat="1" applyFont="1" applyFill="1" applyBorder="1" applyAlignment="1">
      <alignment horizontal="center" wrapText="1"/>
    </xf>
  </cellXfs>
  <cellStyles count="7">
    <cellStyle name="Comma 2" xfId="4"/>
    <cellStyle name="Heading 1" xfId="1" builtinId="16"/>
    <cellStyle name="Normal" xfId="0" builtinId="0"/>
    <cellStyle name="Normal 2" xfId="2"/>
    <cellStyle name="Normal 3" xfId="5"/>
    <cellStyle name="Normal 4" xfId="6"/>
    <cellStyle name="Percent 2" xfId="3"/>
  </cellStyles>
  <dxfs count="12"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  <dxf>
      <font>
        <b/>
      </font>
      <fill>
        <patternFill patternType="solid">
          <fgColor rgb="FF3C78D8"/>
          <bgColor rgb="FF3C78D8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EA9999"/>
          <bgColor rgb="FFEA9999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EA9999"/>
          <bgColor rgb="FFEA9999"/>
        </patternFill>
      </fill>
      <border>
        <left/>
        <right/>
        <top/>
        <bottom/>
      </border>
    </dxf>
    <dxf>
      <fill>
        <patternFill patternType="solid">
          <fgColor rgb="FF3C78D8"/>
          <bgColor rgb="FF3C78D8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1155CC"/>
          <bgColor rgb="FF1155CC"/>
        </patternFill>
      </fill>
      <border>
        <left/>
        <right/>
        <top/>
        <bottom/>
      </border>
    </dxf>
    <dxf>
      <fill>
        <patternFill patternType="solid">
          <fgColor rgb="FFA4C2F4"/>
          <bgColor rgb="FFA4C2F4"/>
        </patternFill>
      </fill>
      <border>
        <left/>
        <right/>
        <top/>
        <bottom/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Linear Technology Corporation (in thousands)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Sales!$C$7</c:f>
              <c:strCache>
                <c:ptCount val="1"/>
                <c:pt idx="0">
                  <c:v>Actual Sales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1"/>
            <c:trendlineLbl>
              <c:layout>
                <c:manualLayout>
                  <c:x val="-0.0283387576552931"/>
                  <c:y val="0.00304482586677313"/>
                </c:manualLayout>
              </c:layout>
              <c:numFmt formatCode="General" sourceLinked="0"/>
            </c:trendlineLbl>
          </c:trendline>
          <c:val>
            <c:numRef>
              <c:f>Sales!$C$8:$C$10</c:f>
              <c:numCache>
                <c:formatCode>_(* #,##0_);_(* \(#,##0\);_(* "-"??_);_(@_)</c:formatCode>
                <c:ptCount val="3"/>
                <c:pt idx="0">
                  <c:v>1.423936E6</c:v>
                </c:pt>
                <c:pt idx="1">
                  <c:v>1.475139E6</c:v>
                </c:pt>
                <c:pt idx="2">
                  <c:v>1.388386E6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191976"/>
        <c:axId val="2113194664"/>
      </c:lineChart>
      <c:catAx>
        <c:axId val="2113191976"/>
        <c:scaling>
          <c:orientation val="minMax"/>
        </c:scaling>
        <c:delete val="0"/>
        <c:axPos val="b"/>
        <c:majorTickMark val="out"/>
        <c:minorTickMark val="none"/>
        <c:tickLblPos val="nextTo"/>
        <c:crossAx val="2113194664"/>
        <c:crosses val="autoZero"/>
        <c:auto val="1"/>
        <c:lblAlgn val="ctr"/>
        <c:lblOffset val="100"/>
        <c:noMultiLvlLbl val="0"/>
      </c:catAx>
      <c:valAx>
        <c:axId val="21131946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13191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Microsemi Corporation (in millions)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0098331010059"/>
          <c:y val="0.196100915916755"/>
          <c:w val="0.580267741651911"/>
          <c:h val="0.624714477577053"/>
        </c:manualLayout>
      </c:layout>
      <c:lineChart>
        <c:grouping val="standard"/>
        <c:varyColors val="0"/>
        <c:ser>
          <c:idx val="0"/>
          <c:order val="0"/>
          <c:tx>
            <c:strRef>
              <c:f>Sales!$C$22</c:f>
              <c:strCache>
                <c:ptCount val="1"/>
                <c:pt idx="0">
                  <c:v>Actual Sales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1"/>
            <c:trendlineLbl>
              <c:layout>
                <c:manualLayout>
                  <c:x val="0.248657649851185"/>
                  <c:y val="0.0554713557566471"/>
                </c:manualLayout>
              </c:layout>
              <c:numFmt formatCode="General" sourceLinked="0"/>
            </c:trendlineLbl>
          </c:trendline>
          <c:val>
            <c:numRef>
              <c:f>Sales!$C$23:$C$25</c:f>
              <c:numCache>
                <c:formatCode>General</c:formatCode>
                <c:ptCount val="3"/>
                <c:pt idx="0">
                  <c:v>975.9</c:v>
                </c:pt>
                <c:pt idx="1">
                  <c:v>1138.3</c:v>
                </c:pt>
                <c:pt idx="2">
                  <c:v>1245.6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813144"/>
        <c:axId val="2114815848"/>
      </c:lineChart>
      <c:catAx>
        <c:axId val="2114813144"/>
        <c:scaling>
          <c:orientation val="minMax"/>
        </c:scaling>
        <c:delete val="0"/>
        <c:axPos val="b"/>
        <c:majorTickMark val="out"/>
        <c:minorTickMark val="none"/>
        <c:tickLblPos val="nextTo"/>
        <c:crossAx val="2114815848"/>
        <c:crosses val="autoZero"/>
        <c:auto val="1"/>
        <c:lblAlgn val="ctr"/>
        <c:lblOffset val="100"/>
        <c:noMultiLvlLbl val="0"/>
      </c:catAx>
      <c:valAx>
        <c:axId val="2114815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4813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4" Type="http://schemas.openxmlformats.org/officeDocument/2006/relationships/image" Target="../media/image7.png"/><Relationship Id="rId5" Type="http://schemas.openxmlformats.org/officeDocument/2006/relationships/image" Target="../media/image8.png"/><Relationship Id="rId1" Type="http://schemas.openxmlformats.org/officeDocument/2006/relationships/image" Target="../media/image4.png"/><Relationship Id="rId2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80962</xdr:rowOff>
    </xdr:from>
    <xdr:to>
      <xdr:col>12</xdr:col>
      <xdr:colOff>114300</xdr:colOff>
      <xdr:row>12</xdr:row>
      <xdr:rowOff>133350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276225</xdr:colOff>
      <xdr:row>16</xdr:row>
      <xdr:rowOff>42862</xdr:rowOff>
    </xdr:from>
    <xdr:to>
      <xdr:col>11</xdr:col>
      <xdr:colOff>600075</xdr:colOff>
      <xdr:row>27</xdr:row>
      <xdr:rowOff>152400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685118</xdr:colOff>
      <xdr:row>49</xdr:row>
      <xdr:rowOff>53801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0"/>
          <a:ext cx="12877118" cy="81437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478971</xdr:colOff>
      <xdr:row>50</xdr:row>
      <xdr:rowOff>56243</xdr:rowOff>
    </xdr:from>
    <xdr:to>
      <xdr:col>16</xdr:col>
      <xdr:colOff>54361</xdr:colOff>
      <xdr:row>86</xdr:row>
      <xdr:rowOff>24877</xdr:rowOff>
    </xdr:to>
    <xdr:pic>
      <xdr:nvPicPr>
        <xdr:cNvPr id="3" name="image2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478971" y="8311243"/>
          <a:ext cx="11767390" cy="59122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16</xdr:col>
      <xdr:colOff>622879</xdr:colOff>
      <xdr:row>7</xdr:row>
      <xdr:rowOff>92540</xdr:rowOff>
    </xdr:from>
    <xdr:to>
      <xdr:col>32</xdr:col>
      <xdr:colOff>125364</xdr:colOff>
      <xdr:row>52</xdr:row>
      <xdr:rowOff>69055</xdr:rowOff>
    </xdr:to>
    <xdr:pic>
      <xdr:nvPicPr>
        <xdr:cNvPr id="4" name="image3.png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12814879" y="1248240"/>
          <a:ext cx="11694485" cy="74060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9</xdr:col>
      <xdr:colOff>509747</xdr:colOff>
      <xdr:row>23</xdr:row>
      <xdr:rowOff>72516</xdr:rowOff>
    </xdr:to>
    <xdr:pic>
      <xdr:nvPicPr>
        <xdr:cNvPr id="2" name="image4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57150"/>
          <a:ext cx="7367747" cy="38126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5081</xdr:colOff>
      <xdr:row>23</xdr:row>
      <xdr:rowOff>73659</xdr:rowOff>
    </xdr:from>
    <xdr:to>
      <xdr:col>9</xdr:col>
      <xdr:colOff>630735</xdr:colOff>
      <xdr:row>51</xdr:row>
      <xdr:rowOff>42465</xdr:rowOff>
    </xdr:to>
    <xdr:pic>
      <xdr:nvPicPr>
        <xdr:cNvPr id="3" name="image5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5081" y="3870959"/>
          <a:ext cx="7483654" cy="459160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51</xdr:row>
      <xdr:rowOff>119379</xdr:rowOff>
    </xdr:from>
    <xdr:to>
      <xdr:col>9</xdr:col>
      <xdr:colOff>316662</xdr:colOff>
      <xdr:row>63</xdr:row>
      <xdr:rowOff>41962</xdr:rowOff>
    </xdr:to>
    <xdr:pic>
      <xdr:nvPicPr>
        <xdr:cNvPr id="4" name="image6.png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50800" y="8539479"/>
          <a:ext cx="7123862" cy="19037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104140</xdr:colOff>
      <xdr:row>0</xdr:row>
      <xdr:rowOff>155633</xdr:rowOff>
    </xdr:from>
    <xdr:to>
      <xdr:col>20</xdr:col>
      <xdr:colOff>352702</xdr:colOff>
      <xdr:row>23</xdr:row>
      <xdr:rowOff>41428</xdr:rowOff>
    </xdr:to>
    <xdr:pic>
      <xdr:nvPicPr>
        <xdr:cNvPr id="5" name="image7.png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7724140" y="155633"/>
          <a:ext cx="7868562" cy="36830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10</xdr:col>
      <xdr:colOff>414018</xdr:colOff>
      <xdr:row>24</xdr:row>
      <xdr:rowOff>163923</xdr:rowOff>
    </xdr:from>
    <xdr:to>
      <xdr:col>20</xdr:col>
      <xdr:colOff>94685</xdr:colOff>
      <xdr:row>35</xdr:row>
      <xdr:rowOff>134619</xdr:rowOff>
    </xdr:to>
    <xdr:pic>
      <xdr:nvPicPr>
        <xdr:cNvPr id="6" name="image8.png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8034018" y="4126323"/>
          <a:ext cx="7300667" cy="17867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Q16" sqref="Q16"/>
    </sheetView>
  </sheetViews>
  <sheetFormatPr baseColWidth="10" defaultColWidth="8.83203125" defaultRowHeight="14" x14ac:dyDescent="0"/>
  <cols>
    <col min="1" max="1" width="12.1640625" style="1" customWidth="1"/>
    <col min="2" max="2" width="15.33203125" style="1" bestFit="1" customWidth="1"/>
    <col min="3" max="3" width="14.33203125" style="1" customWidth="1"/>
    <col min="4" max="4" width="15.83203125" style="1" customWidth="1"/>
    <col min="5" max="5" width="12.33203125" style="1" customWidth="1"/>
    <col min="6" max="16384" width="8.83203125" style="1"/>
  </cols>
  <sheetData>
    <row r="1" spans="1:6" ht="20" thickBot="1">
      <c r="A1" s="16" t="s">
        <v>8</v>
      </c>
      <c r="B1" s="16"/>
      <c r="C1" s="16"/>
      <c r="D1" s="16"/>
      <c r="E1" s="16"/>
    </row>
    <row r="2" spans="1:6" ht="15" thickTop="1">
      <c r="A2" s="15" t="s">
        <v>10</v>
      </c>
      <c r="B2" s="15" t="s">
        <v>9</v>
      </c>
      <c r="C2" s="10" t="s">
        <v>6</v>
      </c>
      <c r="D2" s="15" t="s">
        <v>5</v>
      </c>
      <c r="E2" s="9" t="s">
        <v>4</v>
      </c>
      <c r="F2" s="22"/>
    </row>
    <row r="3" spans="1:6" ht="15">
      <c r="A3" s="29">
        <v>42554</v>
      </c>
      <c r="B3" s="20">
        <v>1423936</v>
      </c>
      <c r="C3" s="28">
        <v>343801</v>
      </c>
      <c r="D3" s="20">
        <f>B3-C3</f>
        <v>1080135</v>
      </c>
      <c r="E3" s="27">
        <f>D3/B3</f>
        <v>0.75855586206121628</v>
      </c>
      <c r="F3" s="22"/>
    </row>
    <row r="4" spans="1:6" ht="15">
      <c r="A4" s="26">
        <v>42183</v>
      </c>
      <c r="B4" s="24">
        <v>1475139</v>
      </c>
      <c r="C4" s="25">
        <v>355727</v>
      </c>
      <c r="D4" s="24">
        <f>B4-C4</f>
        <v>1119412</v>
      </c>
      <c r="E4" s="23">
        <f>D4/B4</f>
        <v>0.75885187768745865</v>
      </c>
      <c r="F4" s="22"/>
    </row>
    <row r="6" spans="1:6" ht="20" thickBot="1">
      <c r="A6" s="16" t="s">
        <v>8</v>
      </c>
      <c r="B6" s="16"/>
      <c r="C6" s="16"/>
      <c r="D6" s="16"/>
    </row>
    <row r="7" spans="1:6" ht="15" thickTop="1">
      <c r="A7" s="8" t="s">
        <v>2</v>
      </c>
      <c r="B7" s="6" t="s">
        <v>2</v>
      </c>
      <c r="C7" s="8" t="s">
        <v>1</v>
      </c>
      <c r="D7" s="21" t="s">
        <v>0</v>
      </c>
    </row>
    <row r="8" spans="1:6" ht="15">
      <c r="A8" s="5">
        <v>2014</v>
      </c>
      <c r="B8" s="6">
        <v>1</v>
      </c>
      <c r="C8" s="20">
        <v>1423936</v>
      </c>
      <c r="D8" s="19">
        <f>-17775*B8+1*10^6</f>
        <v>982225</v>
      </c>
    </row>
    <row r="9" spans="1:6" ht="15">
      <c r="A9" s="5">
        <v>2015</v>
      </c>
      <c r="B9" s="6">
        <v>2</v>
      </c>
      <c r="C9" s="20">
        <v>1475139</v>
      </c>
      <c r="D9" s="19">
        <f>-17775*B9+1*10^6</f>
        <v>964450</v>
      </c>
    </row>
    <row r="10" spans="1:6" ht="15">
      <c r="A10" s="5">
        <v>2016</v>
      </c>
      <c r="B10" s="6">
        <v>3</v>
      </c>
      <c r="C10" s="20">
        <v>1388386</v>
      </c>
      <c r="D10" s="19">
        <f>-17775*B10+1*10^6</f>
        <v>946675</v>
      </c>
    </row>
    <row r="11" spans="1:6" ht="15">
      <c r="A11" s="5">
        <v>2017</v>
      </c>
      <c r="B11" s="6">
        <v>4</v>
      </c>
      <c r="C11" s="5"/>
      <c r="D11" s="19">
        <f>-17775*B11+1*10^6</f>
        <v>928900</v>
      </c>
    </row>
    <row r="12" spans="1:6" ht="15">
      <c r="A12" s="5">
        <v>2018</v>
      </c>
      <c r="B12" s="6">
        <v>5</v>
      </c>
      <c r="C12" s="5"/>
      <c r="D12" s="19">
        <f>-17775*B12+1*10^6</f>
        <v>911125</v>
      </c>
    </row>
    <row r="13" spans="1:6" ht="15">
      <c r="A13" s="2">
        <v>2019</v>
      </c>
      <c r="B13" s="3">
        <v>6</v>
      </c>
      <c r="C13" s="2"/>
      <c r="D13" s="18">
        <f>-17775*B13+1*10^6</f>
        <v>893350</v>
      </c>
    </row>
    <row r="14" spans="1:6" ht="15">
      <c r="A14" s="6"/>
      <c r="B14" s="6"/>
      <c r="C14" s="6"/>
      <c r="D14" s="17"/>
    </row>
    <row r="16" spans="1:6" ht="20" thickBot="1">
      <c r="A16" s="16" t="s">
        <v>3</v>
      </c>
      <c r="B16" s="16"/>
      <c r="C16" s="16"/>
      <c r="D16" s="16"/>
      <c r="E16" s="16"/>
    </row>
    <row r="17" spans="1:5" ht="15" thickTop="1">
      <c r="A17" s="15" t="s">
        <v>2</v>
      </c>
      <c r="B17" s="15" t="s">
        <v>7</v>
      </c>
      <c r="C17" s="15" t="s">
        <v>6</v>
      </c>
      <c r="D17" s="15" t="s">
        <v>5</v>
      </c>
      <c r="E17" s="9" t="s">
        <v>4</v>
      </c>
    </row>
    <row r="18" spans="1:5" ht="15">
      <c r="A18" s="7">
        <v>2015</v>
      </c>
      <c r="B18" s="8">
        <v>1245.5999999999999</v>
      </c>
      <c r="C18" s="6">
        <v>561.29999999999995</v>
      </c>
      <c r="D18" s="8">
        <f>B18-C18</f>
        <v>684.3</v>
      </c>
      <c r="E18" s="14">
        <f>D18/B18</f>
        <v>0.54937379576107903</v>
      </c>
    </row>
    <row r="19" spans="1:5" ht="15">
      <c r="A19" s="4">
        <v>2014</v>
      </c>
      <c r="B19" s="2">
        <v>1138.3</v>
      </c>
      <c r="C19" s="3">
        <v>526.79999999999995</v>
      </c>
      <c r="D19" s="2">
        <f>B19-C19</f>
        <v>611.5</v>
      </c>
      <c r="E19" s="13">
        <f>D19/B19</f>
        <v>0.5372046033558816</v>
      </c>
    </row>
    <row r="21" spans="1:5" ht="19">
      <c r="A21" s="12" t="s">
        <v>3</v>
      </c>
      <c r="B21" s="12"/>
      <c r="C21" s="12"/>
      <c r="D21" s="12"/>
    </row>
    <row r="22" spans="1:5">
      <c r="A22" s="11" t="s">
        <v>2</v>
      </c>
      <c r="B22" s="10" t="s">
        <v>2</v>
      </c>
      <c r="C22" s="10" t="s">
        <v>1</v>
      </c>
      <c r="D22" s="9" t="s">
        <v>0</v>
      </c>
    </row>
    <row r="23" spans="1:5">
      <c r="A23" s="7">
        <v>2013</v>
      </c>
      <c r="B23" s="8">
        <v>1</v>
      </c>
      <c r="C23" s="6">
        <v>975.9</v>
      </c>
      <c r="D23" s="8">
        <f>134.85*B23+850.23</f>
        <v>985.08</v>
      </c>
    </row>
    <row r="24" spans="1:5">
      <c r="A24" s="7">
        <v>2014</v>
      </c>
      <c r="B24" s="5">
        <v>2</v>
      </c>
      <c r="C24" s="6">
        <v>1138.3</v>
      </c>
      <c r="D24" s="5">
        <f>134.85*B24+850.23</f>
        <v>1119.93</v>
      </c>
    </row>
    <row r="25" spans="1:5">
      <c r="A25" s="7">
        <v>2015</v>
      </c>
      <c r="B25" s="5">
        <v>3</v>
      </c>
      <c r="C25" s="6">
        <v>1245.5999999999999</v>
      </c>
      <c r="D25" s="5">
        <f>134.85*B25+850.23</f>
        <v>1254.78</v>
      </c>
    </row>
    <row r="26" spans="1:5">
      <c r="A26" s="7">
        <v>2016</v>
      </c>
      <c r="B26" s="5">
        <v>4</v>
      </c>
      <c r="C26" s="6"/>
      <c r="D26" s="5">
        <f>134.85*B26+850.23</f>
        <v>1389.63</v>
      </c>
    </row>
    <row r="27" spans="1:5">
      <c r="A27" s="7">
        <v>2017</v>
      </c>
      <c r="B27" s="5">
        <v>5</v>
      </c>
      <c r="C27" s="6"/>
      <c r="D27" s="5">
        <f>134.85*B27+850.23</f>
        <v>1524.48</v>
      </c>
    </row>
    <row r="28" spans="1:5">
      <c r="A28" s="4">
        <v>2018</v>
      </c>
      <c r="B28" s="2">
        <v>6</v>
      </c>
      <c r="C28" s="3"/>
      <c r="D28" s="2">
        <f>134.85*B28+850.23</f>
        <v>1659.33</v>
      </c>
    </row>
  </sheetData>
  <mergeCells count="4">
    <mergeCell ref="A1:E1"/>
    <mergeCell ref="A6:D6"/>
    <mergeCell ref="A16:E16"/>
    <mergeCell ref="A21:D21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D1"/>
    </sheetView>
  </sheetViews>
  <sheetFormatPr baseColWidth="10" defaultColWidth="14.5" defaultRowHeight="15.75" customHeight="1" x14ac:dyDescent="0"/>
  <cols>
    <col min="1" max="1" width="21.5" style="32" customWidth="1"/>
    <col min="2" max="16384" width="14.5" style="32"/>
  </cols>
  <sheetData>
    <row r="1" spans="1:7" ht="15.75" customHeight="1">
      <c r="A1" s="30" t="s">
        <v>11</v>
      </c>
      <c r="B1" s="31"/>
      <c r="C1" s="31"/>
      <c r="D1" s="31"/>
    </row>
    <row r="2" spans="1:7" ht="15.75" customHeight="1">
      <c r="A2" s="33" t="s">
        <v>12</v>
      </c>
      <c r="B2" s="31"/>
      <c r="C2" s="31"/>
      <c r="D2" s="31"/>
    </row>
    <row r="4" spans="1:7" ht="15.75" customHeight="1">
      <c r="A4" s="34" t="s">
        <v>13</v>
      </c>
      <c r="B4" s="31"/>
      <c r="C4" s="35">
        <v>2015</v>
      </c>
      <c r="D4" s="35">
        <v>2014</v>
      </c>
    </row>
    <row r="5" spans="1:7" ht="15.75" customHeight="1">
      <c r="A5" s="36" t="s">
        <v>14</v>
      </c>
      <c r="C5" s="37">
        <v>355727</v>
      </c>
      <c r="D5" s="37">
        <v>338580</v>
      </c>
    </row>
    <row r="6" spans="1:7" ht="15.75" customHeight="1">
      <c r="A6" s="36" t="s">
        <v>15</v>
      </c>
      <c r="C6" s="37">
        <v>436713</v>
      </c>
      <c r="D6" s="37">
        <v>410076</v>
      </c>
    </row>
    <row r="7" spans="1:7" ht="15.75" customHeight="1">
      <c r="A7" s="36" t="s">
        <v>16</v>
      </c>
      <c r="C7" s="38">
        <f t="shared" ref="C7:D7" si="0">C5+C6</f>
        <v>792440</v>
      </c>
      <c r="D7" s="38">
        <f t="shared" si="0"/>
        <v>748656</v>
      </c>
    </row>
    <row r="8" spans="1:7" ht="15.75" customHeight="1">
      <c r="A8" s="36" t="s">
        <v>17</v>
      </c>
      <c r="C8" s="37">
        <v>1475139</v>
      </c>
      <c r="D8" s="37">
        <v>1388386</v>
      </c>
    </row>
    <row r="9" spans="1:7" ht="15.75" customHeight="1">
      <c r="A9" s="36" t="s">
        <v>18</v>
      </c>
      <c r="C9" s="32">
        <f>C5/C7</f>
        <v>0.44890086315683209</v>
      </c>
      <c r="D9" s="32">
        <f>C5/D7</f>
        <v>0.47515414289072683</v>
      </c>
      <c r="G9" s="39"/>
    </row>
    <row r="10" spans="1:7" ht="15.75" customHeight="1">
      <c r="A10" s="36" t="s">
        <v>19</v>
      </c>
      <c r="C10" s="40">
        <v>0.44900000000000001</v>
      </c>
      <c r="D10" s="40">
        <v>0.47499999999999998</v>
      </c>
    </row>
    <row r="11" spans="1:7" ht="15.75" customHeight="1">
      <c r="A11" s="36" t="s">
        <v>20</v>
      </c>
      <c r="C11" s="32">
        <f t="shared" ref="C11:D11" si="1">(C5+C6)/C8</f>
        <v>0.53719683365432003</v>
      </c>
      <c r="D11" s="32">
        <f t="shared" si="1"/>
        <v>0.53922756351619794</v>
      </c>
    </row>
    <row r="12" spans="1:7" ht="15.75" customHeight="1">
      <c r="A12" s="36" t="s">
        <v>19</v>
      </c>
      <c r="C12" s="40">
        <v>0.53700000000000003</v>
      </c>
      <c r="D12" s="40">
        <v>0.54</v>
      </c>
    </row>
    <row r="13" spans="1:7" ht="15.75" customHeight="1">
      <c r="A13" s="36"/>
      <c r="C13" s="36"/>
      <c r="D13" s="36"/>
    </row>
    <row r="14" spans="1:7" ht="15.75" customHeight="1">
      <c r="A14" s="34" t="s">
        <v>21</v>
      </c>
      <c r="B14" s="31"/>
      <c r="C14" s="41">
        <v>2015</v>
      </c>
      <c r="D14" s="41">
        <v>2014</v>
      </c>
    </row>
    <row r="15" spans="1:7" ht="15.75" customHeight="1">
      <c r="A15" s="36" t="s">
        <v>22</v>
      </c>
      <c r="C15" s="37">
        <v>561.29999999999995</v>
      </c>
      <c r="D15" s="37">
        <v>526.79999999999995</v>
      </c>
    </row>
    <row r="16" spans="1:7" ht="15.75" customHeight="1">
      <c r="A16" s="36" t="s">
        <v>23</v>
      </c>
      <c r="C16" s="37">
        <v>561.70000000000005</v>
      </c>
      <c r="D16" s="37">
        <v>557.29999999999995</v>
      </c>
    </row>
    <row r="17" spans="1:4" ht="15.75" customHeight="1">
      <c r="A17" s="36" t="s">
        <v>24</v>
      </c>
      <c r="C17" s="38">
        <f t="shared" ref="C17:D17" si="2">C15+C16</f>
        <v>1123</v>
      </c>
      <c r="D17" s="38">
        <f t="shared" si="2"/>
        <v>1084.0999999999999</v>
      </c>
    </row>
    <row r="18" spans="1:4" ht="15.75" customHeight="1">
      <c r="A18" s="36" t="s">
        <v>25</v>
      </c>
      <c r="C18" s="37">
        <v>1245.5999999999999</v>
      </c>
      <c r="D18" s="37">
        <v>1138.3</v>
      </c>
    </row>
    <row r="19" spans="1:4" ht="15.75" customHeight="1">
      <c r="A19" s="36" t="s">
        <v>18</v>
      </c>
      <c r="C19" s="32">
        <f t="shared" ref="C19:D19" si="3">C15/C17</f>
        <v>0.49982190560997325</v>
      </c>
      <c r="D19" s="32">
        <f t="shared" si="3"/>
        <v>0.48593303200811733</v>
      </c>
    </row>
    <row r="20" spans="1:4" ht="15.75" customHeight="1">
      <c r="A20" s="36" t="s">
        <v>19</v>
      </c>
      <c r="C20" s="40">
        <v>0.5</v>
      </c>
      <c r="D20" s="40">
        <v>0.48599999999999999</v>
      </c>
    </row>
    <row r="21" spans="1:4" ht="15.75" customHeight="1">
      <c r="A21" s="36" t="s">
        <v>20</v>
      </c>
      <c r="C21" s="32">
        <f t="shared" ref="C21:D21" si="4">(C15+C16)/C18</f>
        <v>0.90157353885677594</v>
      </c>
      <c r="D21" s="32">
        <f t="shared" si="4"/>
        <v>0.95238513572871819</v>
      </c>
    </row>
    <row r="22" spans="1:4" ht="15.75" customHeight="1">
      <c r="A22" s="36" t="s">
        <v>19</v>
      </c>
      <c r="C22" s="40">
        <v>0.90200000000000002</v>
      </c>
      <c r="D22" s="40">
        <v>0.95199999999999996</v>
      </c>
    </row>
  </sheetData>
  <mergeCells count="4">
    <mergeCell ref="A1:D1"/>
    <mergeCell ref="A2:D2"/>
    <mergeCell ref="A4:B4"/>
    <mergeCell ref="A14:B14"/>
  </mergeCells>
  <conditionalFormatting sqref="C10:D10 C12:D12 C22:D22 C20:D20">
    <cfRule type="notContainsBlanks" dxfId="11" priority="1">
      <formula>LEN(TRIM(D10))&gt;0</formula>
    </cfRule>
  </conditionalFormatting>
  <conditionalFormatting sqref="A1:D1">
    <cfRule type="notContainsBlanks" dxfId="10" priority="2">
      <formula>LEN(TRIM(A1))&gt;0</formula>
    </cfRule>
  </conditionalFormatting>
  <conditionalFormatting sqref="A2">
    <cfRule type="notContainsBlanks" dxfId="9" priority="3">
      <formula>LEN(TRIM(A2))&gt;0</formula>
    </cfRule>
  </conditionalFormatting>
  <conditionalFormatting sqref="C4:D4">
    <cfRule type="notContainsBlanks" dxfId="8" priority="4">
      <formula>LEN(TRIM(C4))&gt;0</formula>
    </cfRule>
  </conditionalFormatting>
  <conditionalFormatting sqref="A14:B14 A4">
    <cfRule type="notContainsBlanks" dxfId="7" priority="5">
      <formula>LEN(TRIM(A14))&gt;0</formula>
    </cfRule>
  </conditionalFormatting>
  <conditionalFormatting sqref="E12 A5:A8">
    <cfRule type="notContainsBlanks" dxfId="6" priority="6">
      <formula>LEN(TRIM(E12))&gt;0</formula>
    </cfRule>
  </conditionalFormatting>
  <conditionalFormatting sqref="E12 A5:A8">
    <cfRule type="notContainsBlanks" dxfId="5" priority="7">
      <formula>LEN(TRIM(E12))&gt;0</formula>
    </cfRule>
  </conditionalFormatting>
  <conditionalFormatting sqref="A9 A11 A19 A21">
    <cfRule type="notContainsBlanks" dxfId="4" priority="8">
      <formula>LEN(TRIM(A9))&gt;0</formula>
    </cfRule>
  </conditionalFormatting>
  <conditionalFormatting sqref="A5:A8 A10 A12 A15:A18 A20 A22">
    <cfRule type="notContainsBlanks" dxfId="3" priority="9">
      <formula>LEN(TRIM(A6))&gt;0</formula>
    </cfRule>
  </conditionalFormatting>
  <conditionalFormatting sqref="C14:D14">
    <cfRule type="notContainsBlanks" dxfId="2" priority="10">
      <formula>LEN(TRIM(C14))&gt;0</formula>
    </cfRule>
  </conditionalFormatting>
  <conditionalFormatting sqref="C18">
    <cfRule type="notContainsBlanks" dxfId="1" priority="11">
      <formula>LEN(TRIM(C18))&gt;0</formula>
    </cfRule>
  </conditionalFormatting>
  <conditionalFormatting sqref="C15:D19 C21:D21 C11:D11 C5:D9">
    <cfRule type="notContainsBlanks" dxfId="0" priority="12">
      <formula>LEN(TRIM(D17))&gt;0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showGridLines="0" workbookViewId="0">
      <selection activeCell="H12" sqref="H12"/>
    </sheetView>
  </sheetViews>
  <sheetFormatPr baseColWidth="10" defaultColWidth="8.83203125" defaultRowHeight="14.5" customHeight="1" x14ac:dyDescent="0"/>
  <cols>
    <col min="1" max="1" width="30.5" style="45" customWidth="1"/>
    <col min="2" max="2" width="9.1640625" style="45" customWidth="1"/>
    <col min="3" max="3" width="16.5" style="45" customWidth="1"/>
    <col min="4" max="4" width="9.1640625" style="45" customWidth="1"/>
    <col min="5" max="5" width="15.33203125" style="45" customWidth="1"/>
    <col min="6" max="6" width="9.1640625" style="45" customWidth="1"/>
    <col min="7" max="256" width="8.83203125" style="45" customWidth="1"/>
    <col min="257" max="16384" width="8.83203125" style="50"/>
  </cols>
  <sheetData>
    <row r="1" spans="1:6" ht="15.5" customHeight="1">
      <c r="A1" s="42" t="s">
        <v>26</v>
      </c>
      <c r="B1" s="43"/>
      <c r="C1" s="43"/>
      <c r="D1" s="43"/>
      <c r="E1" s="43"/>
      <c r="F1" s="44"/>
    </row>
    <row r="2" spans="1:6" ht="14.75" customHeight="1" thickBot="1">
      <c r="A2" s="46" t="s">
        <v>27</v>
      </c>
      <c r="B2" s="47"/>
      <c r="C2" s="47"/>
      <c r="D2" s="47"/>
      <c r="E2" s="47"/>
      <c r="F2" s="48"/>
    </row>
    <row r="3" spans="1:6" ht="43.5" customHeight="1" thickBot="1">
      <c r="A3" s="71"/>
      <c r="B3" s="71">
        <v>42554</v>
      </c>
      <c r="C3" s="70" t="s">
        <v>28</v>
      </c>
      <c r="D3" s="71">
        <v>42183</v>
      </c>
      <c r="E3" s="70" t="s">
        <v>29</v>
      </c>
      <c r="F3" s="71">
        <v>41819</v>
      </c>
    </row>
    <row r="4" spans="1:6" ht="15.5" customHeight="1">
      <c r="A4" s="61" t="s">
        <v>30</v>
      </c>
      <c r="B4" s="52">
        <v>263.68200000000002</v>
      </c>
      <c r="C4" s="53" t="s">
        <v>31</v>
      </c>
      <c r="D4" s="62">
        <v>195679</v>
      </c>
      <c r="E4" s="53" t="s">
        <v>31</v>
      </c>
      <c r="F4" s="62">
        <v>127323</v>
      </c>
    </row>
    <row r="5" spans="1:6" ht="15" customHeight="1">
      <c r="A5" s="63" t="s">
        <v>32</v>
      </c>
      <c r="B5" s="55"/>
      <c r="C5" s="55"/>
      <c r="D5" s="55"/>
      <c r="E5" s="55"/>
      <c r="F5" s="55"/>
    </row>
    <row r="6" spans="1:6" ht="15" customHeight="1">
      <c r="A6" s="64" t="s">
        <v>33</v>
      </c>
      <c r="B6" s="65">
        <v>9915</v>
      </c>
      <c r="C6" s="57" t="s">
        <v>34</v>
      </c>
      <c r="D6" s="65">
        <v>10668</v>
      </c>
      <c r="E6" s="57" t="s">
        <v>31</v>
      </c>
      <c r="F6" s="65">
        <v>10544</v>
      </c>
    </row>
    <row r="7" spans="1:6" ht="15" customHeight="1">
      <c r="A7" s="64" t="s">
        <v>35</v>
      </c>
      <c r="B7" s="65">
        <v>66172</v>
      </c>
      <c r="C7" s="57" t="s">
        <v>34</v>
      </c>
      <c r="D7" s="65">
        <v>66572</v>
      </c>
      <c r="E7" s="57" t="s">
        <v>31</v>
      </c>
      <c r="F7" s="65">
        <v>62695</v>
      </c>
    </row>
    <row r="8" spans="1:6" ht="15" customHeight="1">
      <c r="A8" s="64" t="s">
        <v>36</v>
      </c>
      <c r="B8" s="65">
        <v>21164</v>
      </c>
      <c r="C8" s="57" t="s">
        <v>34</v>
      </c>
      <c r="D8" s="65">
        <v>22621</v>
      </c>
      <c r="E8" s="57" t="s">
        <v>31</v>
      </c>
      <c r="F8" s="65">
        <v>18071</v>
      </c>
    </row>
    <row r="9" spans="1:6" ht="15" customHeight="1">
      <c r="A9" s="64" t="s">
        <v>37</v>
      </c>
      <c r="B9" s="65">
        <v>97251</v>
      </c>
      <c r="C9" s="57" t="s">
        <v>34</v>
      </c>
      <c r="D9" s="65">
        <v>99861</v>
      </c>
      <c r="E9" s="57" t="s">
        <v>31</v>
      </c>
      <c r="F9" s="65">
        <v>91310</v>
      </c>
    </row>
    <row r="10" spans="1:6" ht="15" customHeight="1">
      <c r="A10" s="63" t="s">
        <v>38</v>
      </c>
      <c r="B10" s="65">
        <v>2610</v>
      </c>
      <c r="C10" s="57" t="s">
        <v>31</v>
      </c>
      <c r="D10" s="65">
        <v>-8551</v>
      </c>
      <c r="E10" s="57" t="s">
        <v>34</v>
      </c>
      <c r="F10" s="65">
        <v>-4081</v>
      </c>
    </row>
    <row r="11" spans="1:6" ht="14.75" customHeight="1" thickBot="1">
      <c r="A11" s="66" t="s">
        <v>39</v>
      </c>
      <c r="B11" s="67">
        <v>685057</v>
      </c>
      <c r="C11" s="60" t="s">
        <v>31</v>
      </c>
      <c r="D11" s="67">
        <v>598919</v>
      </c>
      <c r="E11" s="60" t="s">
        <v>34</v>
      </c>
      <c r="F11" s="67">
        <v>596427</v>
      </c>
    </row>
    <row r="12" spans="1:6" ht="14.75" customHeight="1" thickBot="1">
      <c r="A12" s="49"/>
      <c r="B12" s="49"/>
      <c r="C12" s="49"/>
      <c r="D12" s="49"/>
      <c r="E12" s="49"/>
      <c r="F12" s="49"/>
    </row>
    <row r="13" spans="1:6" ht="15.5" customHeight="1">
      <c r="A13" s="42" t="s">
        <v>40</v>
      </c>
      <c r="B13" s="43"/>
      <c r="C13" s="43"/>
      <c r="D13" s="43"/>
      <c r="E13" s="43"/>
      <c r="F13" s="44"/>
    </row>
    <row r="14" spans="1:6" ht="14.75" customHeight="1" thickBot="1">
      <c r="A14" s="46" t="s">
        <v>41</v>
      </c>
      <c r="B14" s="47"/>
      <c r="C14" s="47"/>
      <c r="D14" s="47"/>
      <c r="E14" s="47"/>
      <c r="F14" s="48"/>
    </row>
    <row r="15" spans="1:6" ht="29" customHeight="1" thickBot="1">
      <c r="A15" s="68"/>
      <c r="B15" s="69">
        <v>42274</v>
      </c>
      <c r="C15" s="70" t="s">
        <v>42</v>
      </c>
      <c r="D15" s="69">
        <v>41910</v>
      </c>
      <c r="E15" s="70" t="s">
        <v>43</v>
      </c>
      <c r="F15" s="69">
        <v>41546</v>
      </c>
    </row>
    <row r="16" spans="1:6" ht="15.5" customHeight="1">
      <c r="A16" s="51" t="s">
        <v>30</v>
      </c>
      <c r="B16" s="52">
        <v>256.39999999999998</v>
      </c>
      <c r="C16" s="53" t="s">
        <v>31</v>
      </c>
      <c r="D16" s="52">
        <v>162.19999999999999</v>
      </c>
      <c r="E16" s="53" t="s">
        <v>34</v>
      </c>
      <c r="F16" s="52">
        <v>256.39999999999998</v>
      </c>
    </row>
    <row r="17" spans="1:6" ht="15" customHeight="1">
      <c r="A17" s="54" t="s">
        <v>32</v>
      </c>
      <c r="B17" s="55"/>
      <c r="C17" s="55"/>
      <c r="D17" s="55"/>
      <c r="E17" s="55"/>
      <c r="F17" s="55"/>
    </row>
    <row r="18" spans="1:6" ht="15" customHeight="1">
      <c r="A18" s="56" t="s">
        <v>33</v>
      </c>
      <c r="B18" s="55">
        <v>56.5</v>
      </c>
      <c r="C18" s="57" t="s">
        <v>31</v>
      </c>
      <c r="D18" s="55">
        <v>55.3</v>
      </c>
      <c r="E18" s="57" t="s">
        <v>31</v>
      </c>
      <c r="F18" s="55">
        <v>36.4</v>
      </c>
    </row>
    <row r="19" spans="1:6" ht="15" customHeight="1">
      <c r="A19" s="56" t="s">
        <v>44</v>
      </c>
      <c r="B19" s="55">
        <v>111.7</v>
      </c>
      <c r="C19" s="57" t="s">
        <v>34</v>
      </c>
      <c r="D19" s="55">
        <v>94</v>
      </c>
      <c r="E19" s="57" t="s">
        <v>31</v>
      </c>
      <c r="F19" s="55">
        <v>86.8</v>
      </c>
    </row>
    <row r="20" spans="1:6" ht="15" customHeight="1">
      <c r="A20" s="56" t="s">
        <v>36</v>
      </c>
      <c r="B20" s="55">
        <v>59</v>
      </c>
      <c r="C20" s="57" t="s">
        <v>31</v>
      </c>
      <c r="D20" s="55">
        <v>55.7</v>
      </c>
      <c r="E20" s="57" t="s">
        <v>31</v>
      </c>
      <c r="F20" s="55">
        <v>38.799999999999997</v>
      </c>
    </row>
    <row r="21" spans="1:6" ht="15" customHeight="1">
      <c r="A21" s="56" t="s">
        <v>37</v>
      </c>
      <c r="B21" s="55">
        <v>227.2</v>
      </c>
      <c r="C21" s="57" t="s">
        <v>31</v>
      </c>
      <c r="D21" s="55">
        <v>205</v>
      </c>
      <c r="E21" s="57" t="s">
        <v>31</v>
      </c>
      <c r="F21" s="55">
        <v>162</v>
      </c>
    </row>
    <row r="22" spans="1:6" ht="15" customHeight="1">
      <c r="A22" s="54" t="s">
        <v>45</v>
      </c>
      <c r="B22" s="55">
        <v>11.1</v>
      </c>
      <c r="C22" s="57" t="s">
        <v>31</v>
      </c>
      <c r="D22" s="55">
        <v>10.3</v>
      </c>
      <c r="E22" s="57" t="s">
        <v>31</v>
      </c>
      <c r="F22" s="55">
        <v>-2.9</v>
      </c>
    </row>
    <row r="23" spans="1:6" ht="14.75" customHeight="1" thickBot="1">
      <c r="A23" s="58" t="s">
        <v>46</v>
      </c>
      <c r="B23" s="59">
        <v>269.3</v>
      </c>
      <c r="C23" s="60" t="s">
        <v>31</v>
      </c>
      <c r="D23" s="59">
        <v>206.7</v>
      </c>
      <c r="E23" s="60" t="s">
        <v>31</v>
      </c>
      <c r="F23" s="59">
        <v>165</v>
      </c>
    </row>
  </sheetData>
  <mergeCells count="4">
    <mergeCell ref="A1:F1"/>
    <mergeCell ref="A2:F2"/>
    <mergeCell ref="A13:F13"/>
    <mergeCell ref="A14:F14"/>
  </mergeCells>
  <pageMargins left="0.7" right="0.7" top="0.75" bottom="0.75" header="0.3" footer="0.3"/>
  <pageSetup orientation="portrait"/>
  <headerFooter>
    <oddFooter>&amp;C&amp;"Helvetica,Regular"&amp;12&amp;K000000&amp;P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8" workbookViewId="0">
      <selection sqref="A1:F1"/>
    </sheetView>
  </sheetViews>
  <sheetFormatPr baseColWidth="10" defaultColWidth="10" defaultRowHeight="13" customHeight="1" x14ac:dyDescent="0"/>
  <cols>
    <col min="1" max="256" width="10" style="50" customWidth="1"/>
    <col min="257" max="16384" width="10" style="50"/>
  </cols>
  <sheetData/>
  <pageMargins left="0.7" right="0.7" top="0.75" bottom="0.75" header="0.3" footer="0.3"/>
  <pageSetup orientation="portrait"/>
  <headerFooter>
    <oddFooter>&amp;C&amp;"Helvetica,Regular"&amp;12&amp;K000000&amp;P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F1"/>
    </sheetView>
  </sheetViews>
  <sheetFormatPr baseColWidth="10" defaultColWidth="10" defaultRowHeight="13" customHeight="1" x14ac:dyDescent="0"/>
  <cols>
    <col min="1" max="256" width="10" style="50" customWidth="1"/>
    <col min="257" max="16384" width="10" style="50"/>
  </cols>
  <sheetData/>
  <pageMargins left="0.7" right="0.7" top="0.75" bottom="0.75" header="0.3" footer="0.3"/>
  <pageSetup orientation="portrait"/>
  <headerFooter>
    <oddFooter>&amp;C&amp;"Helvetica,Regular"&amp;12&amp;K000000&amp;P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Sales</vt:lpstr>
      <vt:lpstr>COGS</vt:lpstr>
      <vt:lpstr>Inventory</vt:lpstr>
      <vt:lpstr>Data-LINEAR</vt:lpstr>
      <vt:lpstr>DATA-MICROSEMI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Hamad Alanazi</cp:lastModifiedBy>
  <dcterms:created xsi:type="dcterms:W3CDTF">2016-12-07T10:33:00Z</dcterms:created>
  <dcterms:modified xsi:type="dcterms:W3CDTF">2016-12-07T10:37:35Z</dcterms:modified>
  <cp:category/>
</cp:coreProperties>
</file>