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bs-opm-ex#2" sheetId="1" r:id="rId1"/>
    <sheet name="Your answer  ex#2" sheetId="2" r:id="rId2"/>
  </sheets>
  <externalReferences>
    <externalReference r:id="rId3"/>
    <externalReference r:id="rId4"/>
  </externalReferences>
  <definedNames>
    <definedName name="Call" localSheetId="0">'bs-opm-ex#2'!$B$17</definedName>
    <definedName name="Call">#REF!</definedName>
    <definedName name="implied_call_volatility">'[2]Page 304'!$B$13</definedName>
    <definedName name="interest">'[2]Page 300'!$B$6</definedName>
    <definedName name="r_">'[2]Page 300'!$B$6</definedName>
    <definedName name="S">'[2]Page 300'!$B$3</definedName>
    <definedName name="sigma">'[2]Page 300'!$B$7</definedName>
    <definedName name="T">'[2]Page 300'!$B$5</definedName>
    <definedName name="target_call_price">'[2]Page 304'!$B$11</definedName>
    <definedName name="X">'[2]Page 300'!$B$4</definedName>
  </definedNames>
  <calcPr calcId="145621"/>
</workbook>
</file>

<file path=xl/calcChain.xml><?xml version="1.0" encoding="utf-8"?>
<calcChain xmlns="http://schemas.openxmlformats.org/spreadsheetml/2006/main">
  <c r="B5" i="1" l="1"/>
  <c r="B11" i="1" s="1"/>
  <c r="F24" i="1"/>
  <c r="F25" i="1"/>
  <c r="F26" i="1"/>
  <c r="F27" i="1"/>
  <c r="F28" i="1"/>
  <c r="F29" i="1"/>
  <c r="F30" i="1"/>
  <c r="F31" i="1"/>
  <c r="F32" i="1"/>
  <c r="F33" i="1"/>
  <c r="F34" i="1"/>
  <c r="F35" i="1"/>
  <c r="B12" i="1" l="1"/>
  <c r="B14" i="1"/>
  <c r="B17" i="1" l="1"/>
  <c r="B15" i="1"/>
  <c r="B19" i="1"/>
  <c r="E28" i="1" l="1"/>
  <c r="B18" i="1"/>
</calcChain>
</file>

<file path=xl/sharedStrings.xml><?xml version="1.0" encoding="utf-8"?>
<sst xmlns="http://schemas.openxmlformats.org/spreadsheetml/2006/main" count="32" uniqueCount="31">
  <si>
    <t>value</t>
  </si>
  <si>
    <t>price</t>
  </si>
  <si>
    <t>Intrinsic</t>
  </si>
  <si>
    <t>Call</t>
  </si>
  <si>
    <t>Stock</t>
  </si>
  <si>
    <r>
      <t>&lt;-- X*exp(-r*T)*N(-d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 - S*N(-d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):  direct formula</t>
    </r>
  </si>
  <si>
    <t>&lt;-- call price - S + X*Exp(-r*T):  by Put-Call parity</t>
  </si>
  <si>
    <t>Put price</t>
  </si>
  <si>
    <r>
      <t>&lt;-- S*N(d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)-X*exp(-r*T)*N(d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</si>
  <si>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Call price</t>
  </si>
  <si>
    <r>
      <t>&lt;-- Uses formula NormSDist(d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</si>
  <si>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N(d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</si>
  <si>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&lt;-- Uses formula NormSDist(d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</si>
  <si>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r>
      <t>N(d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</si>
  <si>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r>
      <t>&lt;-- d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-sigma*SQRT(T)</t>
    </r>
  </si>
  <si>
    <r>
      <t>d</t>
    </r>
    <r>
      <rPr>
        <vertAlign val="subscript"/>
        <sz val="10"/>
        <rFont val="Arial"/>
        <family val="2"/>
      </rPr>
      <t>2</t>
    </r>
  </si>
  <si>
    <t>&lt;-- (LN(S/X)+(r+0.5*sigma^2)*T)/(sigma*SQRT(T))</t>
  </si>
  <si>
    <r>
      <t>d</t>
    </r>
    <r>
      <rPr>
        <vertAlign val="subscript"/>
        <sz val="10"/>
        <rFont val="Arial"/>
        <family val="2"/>
      </rPr>
      <t>1</t>
    </r>
  </si>
  <si>
    <t>Stock volatility</t>
  </si>
  <si>
    <t>Sigma</t>
  </si>
  <si>
    <t>Risk-free rate of interest</t>
  </si>
  <si>
    <t>r</t>
  </si>
  <si>
    <t>Time to maturity of option (in years)</t>
  </si>
  <si>
    <t>T</t>
  </si>
  <si>
    <t>Exercise price</t>
  </si>
  <si>
    <t>X</t>
  </si>
  <si>
    <t>Current stock price</t>
  </si>
  <si>
    <t>S</t>
  </si>
  <si>
    <t>which shows the call price and intrinsic value.</t>
  </si>
  <si>
    <t xml:space="preserve">Construct the following table and make a chart </t>
  </si>
  <si>
    <t>Exercise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</si>
</sst>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;;"/>
    <numFmt numFmtId="166" formatCode="0.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" fillId="0" borderId="0" xfId="1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9" fontId="1" fillId="0" borderId="0" xfId="1"/>
    <xf numFmtId="9" fontId="1" fillId="0" borderId="0" xfId="1" applyFont="1"/>
    <xf numFmtId="2" fontId="1" fillId="0" borderId="0" xfId="1" applyNumberFormat="1"/>
    <xf numFmtId="2" fontId="1" fillId="0" borderId="0" xfId="1" quotePrefix="1" applyNumberFormat="1" applyFont="1"/>
    <xf numFmtId="166" fontId="1" fillId="0" borderId="0" xfId="1" applyNumberFormat="1"/>
    <xf numFmtId="166" fontId="1" fillId="0" borderId="0" xfId="1" quotePrefix="1" applyNumberFormat="1"/>
    <xf numFmtId="15" fontId="0" fillId="0" borderId="0" xfId="0" applyNumberFormat="1"/>
    <xf numFmtId="10" fontId="1" fillId="0" borderId="0" xfId="1" applyNumberFormat="1"/>
    <xf numFmtId="0" fontId="0" fillId="0" borderId="0" xfId="0" applyNumberFormat="1"/>
    <xf numFmtId="164" fontId="1" fillId="0" borderId="0" xfId="1" applyNumberFormat="1" applyFont="1"/>
    <xf numFmtId="9" fontId="1" fillId="0" borderId="0" xfId="1" quotePrefix="1"/>
    <xf numFmtId="0" fontId="2" fillId="0" borderId="0" xfId="0" applyFont="1"/>
    <xf numFmtId="9" fontId="4" fillId="0" borderId="0" xfId="1" applyFont="1" applyAlignment="1">
      <alignment horizontal="centerContinuous"/>
    </xf>
    <xf numFmtId="9" fontId="5" fillId="0" borderId="0" xfId="1" applyFont="1" applyAlignment="1">
      <alignment horizontal="centerContinuous"/>
    </xf>
    <xf numFmtId="9" fontId="6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405/commons/binom-bs-opm-ass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MIT,%20Second%20edition/Disk%20with%20book/Chapter%20files/Chapter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erfly"/>
      <sheetName val="Demo-bin-onestep"/>
      <sheetName val="Bin-ex#1"/>
      <sheetName val="Your answer ex#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98-299"/>
      <sheetName val="VBA functions, pp. 199-200, 203"/>
      <sheetName val="Page 300"/>
      <sheetName val="Page 301"/>
      <sheetName val="Page 302"/>
      <sheetName val="Page 304"/>
      <sheetName val="Page 305-306"/>
      <sheetName val="Page 306 chart"/>
    </sheetNames>
    <sheetDataSet>
      <sheetData sheetId="0" refreshError="1"/>
      <sheetData sheetId="1" refreshError="1"/>
      <sheetData sheetId="2">
        <row r="3">
          <cell r="B3">
            <v>100</v>
          </cell>
        </row>
        <row r="4">
          <cell r="B4">
            <v>100</v>
          </cell>
        </row>
        <row r="5">
          <cell r="B5">
            <v>1</v>
          </cell>
        </row>
        <row r="6">
          <cell r="B6">
            <v>0.1</v>
          </cell>
        </row>
        <row r="7">
          <cell r="B7">
            <v>0.4</v>
          </cell>
        </row>
      </sheetData>
      <sheetData sheetId="3" refreshError="1"/>
      <sheetData sheetId="4" refreshError="1"/>
      <sheetData sheetId="5">
        <row r="11">
          <cell r="B11">
            <v>6</v>
          </cell>
        </row>
        <row r="13">
          <cell r="B13">
            <v>0.153533935546875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9" workbookViewId="0">
      <selection activeCell="B8" sqref="B8"/>
    </sheetView>
  </sheetViews>
  <sheetFormatPr defaultRowHeight="12.75" x14ac:dyDescent="0.2"/>
  <cols>
    <col min="3" max="3" width="42.7109375" bestFit="1" customWidth="1"/>
    <col min="9" max="9" width="21.85546875" customWidth="1"/>
    <col min="10" max="10" width="11.5703125" customWidth="1"/>
    <col min="11" max="11" width="10.42578125" bestFit="1" customWidth="1"/>
  </cols>
  <sheetData>
    <row r="1" spans="1:10" ht="18" x14ac:dyDescent="0.25">
      <c r="A1" s="19" t="s">
        <v>30</v>
      </c>
      <c r="B1" s="17"/>
      <c r="C1" s="17"/>
      <c r="D1" s="17"/>
      <c r="E1" s="17"/>
      <c r="F1" s="17"/>
      <c r="G1" s="17"/>
    </row>
    <row r="2" spans="1:10" ht="18" x14ac:dyDescent="0.25">
      <c r="A2" s="19"/>
      <c r="B2" s="17"/>
      <c r="C2" s="17" t="s">
        <v>29</v>
      </c>
      <c r="D2" s="17"/>
      <c r="E2" s="17"/>
      <c r="F2" s="17"/>
      <c r="G2" s="17"/>
    </row>
    <row r="3" spans="1:10" ht="18" x14ac:dyDescent="0.25">
      <c r="A3" s="19"/>
      <c r="B3" s="17"/>
      <c r="C3" s="17" t="s">
        <v>28</v>
      </c>
      <c r="D3" s="17"/>
      <c r="E3" s="17"/>
      <c r="F3" s="17"/>
      <c r="G3" s="17"/>
    </row>
    <row r="4" spans="1:10" ht="12.75" customHeight="1" x14ac:dyDescent="0.25">
      <c r="A4" s="18"/>
      <c r="B4" s="17"/>
      <c r="C4" s="17"/>
      <c r="D4" s="17"/>
      <c r="E4" s="17"/>
      <c r="F4" s="17"/>
      <c r="G4" s="17"/>
    </row>
    <row r="5" spans="1:10" x14ac:dyDescent="0.2">
      <c r="A5" s="5" t="s">
        <v>27</v>
      </c>
      <c r="B5" s="2">
        <f>D28</f>
        <v>50</v>
      </c>
      <c r="C5" s="6" t="s">
        <v>26</v>
      </c>
      <c r="D5" s="5"/>
      <c r="E5" s="5"/>
      <c r="F5" s="5"/>
      <c r="G5" s="5"/>
      <c r="I5" s="16"/>
    </row>
    <row r="6" spans="1:10" x14ac:dyDescent="0.2">
      <c r="A6" s="5" t="s">
        <v>25</v>
      </c>
      <c r="B6" s="2">
        <v>50</v>
      </c>
      <c r="C6" s="6" t="s">
        <v>24</v>
      </c>
      <c r="D6" s="15"/>
      <c r="E6" s="5"/>
      <c r="F6" s="5"/>
      <c r="G6" s="5"/>
      <c r="J6" s="11"/>
    </row>
    <row r="7" spans="1:10" x14ac:dyDescent="0.2">
      <c r="A7" s="5" t="s">
        <v>23</v>
      </c>
      <c r="B7" s="14">
        <v>0.5</v>
      </c>
      <c r="C7" s="6" t="s">
        <v>22</v>
      </c>
      <c r="D7" s="5"/>
      <c r="E7" s="5"/>
      <c r="F7" s="5"/>
      <c r="G7" s="5"/>
      <c r="J7" s="13"/>
    </row>
    <row r="8" spans="1:10" x14ac:dyDescent="0.2">
      <c r="A8" s="5" t="s">
        <v>21</v>
      </c>
      <c r="B8" s="12">
        <v>0.1</v>
      </c>
      <c r="C8" s="6" t="s">
        <v>20</v>
      </c>
      <c r="D8" s="5"/>
      <c r="E8" s="5"/>
      <c r="F8" s="5"/>
      <c r="G8" s="5"/>
      <c r="J8" s="11"/>
    </row>
    <row r="9" spans="1:10" x14ac:dyDescent="0.2">
      <c r="A9" s="6" t="s">
        <v>19</v>
      </c>
      <c r="B9" s="6">
        <v>0.25</v>
      </c>
      <c r="C9" s="6" t="s">
        <v>18</v>
      </c>
      <c r="D9" s="5"/>
      <c r="E9" s="5"/>
      <c r="F9" s="5"/>
      <c r="G9" s="5"/>
      <c r="J9" s="1"/>
    </row>
    <row r="10" spans="1:10" x14ac:dyDescent="0.2">
      <c r="A10" s="5"/>
      <c r="B10" s="6"/>
      <c r="C10" s="6"/>
      <c r="D10" s="5"/>
      <c r="E10" s="5"/>
      <c r="F10" s="5"/>
      <c r="G10" s="5"/>
    </row>
    <row r="11" spans="1:10" ht="15.75" x14ac:dyDescent="0.3">
      <c r="A11" s="6" t="s">
        <v>17</v>
      </c>
      <c r="B11" s="10">
        <f>(LN(B5/B6)+(B8+0.5*B9^2)*B7)/(B9*SQRT(B7))</f>
        <v>0.37123106012293744</v>
      </c>
      <c r="C11" s="6" t="s">
        <v>16</v>
      </c>
      <c r="D11" s="5"/>
      <c r="E11" s="5"/>
      <c r="F11" s="5"/>
      <c r="G11" s="5"/>
    </row>
    <row r="12" spans="1:10" ht="15.75" x14ac:dyDescent="0.3">
      <c r="A12" s="6" t="s">
        <v>15</v>
      </c>
      <c r="B12" s="10">
        <f>B11-SQRT(B7)*B9</f>
        <v>0.19445436482630055</v>
      </c>
      <c r="C12" s="6" t="s">
        <v>14</v>
      </c>
      <c r="D12" s="5"/>
      <c r="E12" s="5"/>
      <c r="F12" s="5"/>
      <c r="G12" s="5"/>
    </row>
    <row r="13" spans="1:10" x14ac:dyDescent="0.2">
      <c r="A13" s="5"/>
      <c r="B13" s="9"/>
      <c r="C13" s="5"/>
      <c r="D13" s="5"/>
      <c r="E13" s="5"/>
      <c r="F13" s="5"/>
      <c r="G13" s="5"/>
    </row>
    <row r="14" spans="1:10" ht="15.75" x14ac:dyDescent="0.3">
      <c r="A14" s="6" t="s">
        <v>13</v>
      </c>
      <c r="B14" s="9">
        <f>NORMSDIST(B11)</f>
        <v>0.64476727962935421</v>
      </c>
      <c r="C14" s="6" t="s">
        <v>12</v>
      </c>
      <c r="D14" s="5"/>
      <c r="E14" s="5"/>
      <c r="F14" s="5"/>
      <c r="G14" s="5"/>
    </row>
    <row r="15" spans="1:10" ht="15.75" x14ac:dyDescent="0.3">
      <c r="A15" s="6" t="s">
        <v>11</v>
      </c>
      <c r="B15" s="9">
        <f>NORMSDIST(B12)</f>
        <v>0.57708993738545855</v>
      </c>
      <c r="C15" s="6" t="s">
        <v>10</v>
      </c>
      <c r="D15" s="5"/>
      <c r="E15" s="5"/>
      <c r="F15" s="5"/>
      <c r="G15" s="5"/>
    </row>
    <row r="16" spans="1:10" x14ac:dyDescent="0.2">
      <c r="A16" s="5"/>
      <c r="B16" s="9"/>
      <c r="C16" s="5"/>
      <c r="D16" s="5"/>
      <c r="E16" s="5"/>
      <c r="F16" s="5"/>
      <c r="G16" s="5"/>
    </row>
    <row r="17" spans="1:7" ht="15.75" x14ac:dyDescent="0.3">
      <c r="A17" s="6" t="s">
        <v>9</v>
      </c>
      <c r="B17" s="7">
        <f>B5*B14-B6*EXP(-B8*B7)*B15</f>
        <v>4.7911175302515723</v>
      </c>
      <c r="C17" s="6" t="s">
        <v>8</v>
      </c>
      <c r="D17" s="5"/>
      <c r="E17" s="5"/>
      <c r="F17" s="5"/>
      <c r="G17" s="5"/>
    </row>
    <row r="18" spans="1:7" x14ac:dyDescent="0.2">
      <c r="A18" s="6" t="s">
        <v>7</v>
      </c>
      <c r="B18" s="8">
        <f>B17-B5+B6*EXP(-B8*B7)</f>
        <v>2.3525887552872717</v>
      </c>
      <c r="C18" s="6" t="s">
        <v>6</v>
      </c>
      <c r="D18" s="5"/>
      <c r="E18" s="5"/>
      <c r="F18" s="5"/>
      <c r="G18" s="5"/>
    </row>
    <row r="19" spans="1:7" ht="15.75" x14ac:dyDescent="0.3">
      <c r="A19" s="5"/>
      <c r="B19" s="7">
        <f>B6*EXP(-B8*B7)*NORMSDIST(-B12)-B5*NORMSDIST(-B11)</f>
        <v>2.3525887552872717</v>
      </c>
      <c r="C19" s="6" t="s">
        <v>5</v>
      </c>
      <c r="D19" s="5"/>
      <c r="E19" s="5"/>
      <c r="F19" s="5"/>
      <c r="G19" s="5"/>
    </row>
    <row r="20" spans="1:7" x14ac:dyDescent="0.2">
      <c r="A20" s="5"/>
      <c r="B20" s="7"/>
      <c r="C20" s="6"/>
      <c r="D20" s="5"/>
      <c r="E20" s="5"/>
      <c r="F20" s="5"/>
      <c r="G20" s="5"/>
    </row>
    <row r="21" spans="1:7" x14ac:dyDescent="0.2">
      <c r="D21" s="4" t="s">
        <v>4</v>
      </c>
      <c r="E21" s="4" t="s">
        <v>3</v>
      </c>
      <c r="F21" s="4" t="s">
        <v>2</v>
      </c>
    </row>
    <row r="22" spans="1:7" x14ac:dyDescent="0.2">
      <c r="D22" s="4" t="s">
        <v>1</v>
      </c>
      <c r="E22" s="4" t="s">
        <v>1</v>
      </c>
      <c r="F22" s="4" t="s">
        <v>0</v>
      </c>
    </row>
    <row r="23" spans="1:7" x14ac:dyDescent="0.2">
      <c r="E23" s="3"/>
      <c r="F23" s="3"/>
    </row>
    <row r="24" spans="1:7" x14ac:dyDescent="0.2">
      <c r="D24">
        <v>43</v>
      </c>
      <c r="E24" s="1"/>
      <c r="F24">
        <f>MAX(D24-$B$6,0)</f>
        <v>0</v>
      </c>
    </row>
    <row r="25" spans="1:7" x14ac:dyDescent="0.2">
      <c r="D25">
        <v>45</v>
      </c>
      <c r="E25" s="1"/>
      <c r="F25">
        <f>MAX(D25-$B$6,0)</f>
        <v>0</v>
      </c>
    </row>
    <row r="26" spans="1:7" x14ac:dyDescent="0.2">
      <c r="D26">
        <v>47</v>
      </c>
      <c r="E26" s="1"/>
      <c r="F26">
        <f>MAX(D26-$B$6,0)</f>
        <v>0</v>
      </c>
    </row>
    <row r="27" spans="1:7" x14ac:dyDescent="0.2">
      <c r="D27">
        <v>49</v>
      </c>
      <c r="E27" s="1"/>
      <c r="F27">
        <f>MAX(D27-$B$6,0)</f>
        <v>0</v>
      </c>
    </row>
    <row r="28" spans="1:7" x14ac:dyDescent="0.2">
      <c r="D28" s="2">
        <v>50</v>
      </c>
      <c r="E28" s="1">
        <f>Call</f>
        <v>4.7911175302515723</v>
      </c>
      <c r="F28">
        <f>MAX(D28-$B$6,0)</f>
        <v>0</v>
      </c>
    </row>
    <row r="29" spans="1:7" x14ac:dyDescent="0.2">
      <c r="D29">
        <v>51</v>
      </c>
      <c r="E29" s="1"/>
      <c r="F29">
        <f>MAX(D29-$B$6,0)</f>
        <v>1</v>
      </c>
    </row>
    <row r="30" spans="1:7" x14ac:dyDescent="0.2">
      <c r="D30">
        <v>53</v>
      </c>
      <c r="E30" s="1"/>
      <c r="F30">
        <f>MAX(D30-$B$6,0)</f>
        <v>3</v>
      </c>
    </row>
    <row r="31" spans="1:7" x14ac:dyDescent="0.2">
      <c r="D31">
        <v>55</v>
      </c>
      <c r="E31" s="1"/>
      <c r="F31">
        <f>MAX(D31-$B$6,0)</f>
        <v>5</v>
      </c>
    </row>
    <row r="32" spans="1:7" x14ac:dyDescent="0.2">
      <c r="D32">
        <v>57</v>
      </c>
      <c r="E32" s="1"/>
      <c r="F32">
        <f>MAX(D32-$B$6,0)</f>
        <v>7</v>
      </c>
    </row>
    <row r="33" spans="4:6" x14ac:dyDescent="0.2">
      <c r="D33">
        <v>59</v>
      </c>
      <c r="E33" s="1"/>
      <c r="F33">
        <f>MAX(D33-$B$6,0)</f>
        <v>9</v>
      </c>
    </row>
    <row r="34" spans="4:6" x14ac:dyDescent="0.2">
      <c r="D34">
        <v>61</v>
      </c>
      <c r="E34" s="1"/>
      <c r="F34">
        <f>MAX(D34-$B$6,0)</f>
        <v>11</v>
      </c>
    </row>
    <row r="35" spans="4:6" x14ac:dyDescent="0.2">
      <c r="D35">
        <v>63</v>
      </c>
      <c r="F35">
        <f>MAX(D35-$B$6,0)</f>
        <v>13</v>
      </c>
    </row>
  </sheetData>
  <printOptions headings="1" gridLines="1"/>
  <pageMargins left="0.75" right="0.75" top="1" bottom="1" header="0.5" footer="0.5"/>
  <pageSetup orientation="landscape" verticalDpi="300" r:id="rId1"/>
  <headerFooter alignWithMargins="0">
    <oddHeader>&amp;CUN-13B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bs-opm-ex#2</vt:lpstr>
      <vt:lpstr>Your answer  ex#2</vt:lpstr>
      <vt:lpstr>'bs-opm-ex#2'!Call</vt:lpstr>
    </vt:vector>
  </TitlesOfParts>
  <Company>SVSU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dcterms:created xsi:type="dcterms:W3CDTF">2014-11-17T22:36:27Z</dcterms:created>
  <dcterms:modified xsi:type="dcterms:W3CDTF">2014-11-17T22:40:01Z</dcterms:modified>
</cp:coreProperties>
</file>