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waboshanab\Desktop\BUS322\"/>
    </mc:Choice>
  </mc:AlternateContent>
  <bookViews>
    <workbookView xWindow="0" yWindow="0" windowWidth="28800" windowHeight="12300"/>
  </bookViews>
  <sheets>
    <sheet name="Drug Test" sheetId="8" r:id="rId1"/>
    <sheet name="London Heathrow" sheetId="4" r:id="rId2"/>
    <sheet name="HT-z-upper" sheetId="9" r:id="rId3"/>
    <sheet name="HT-z-upper (answered)" sheetId="12" r:id="rId4"/>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B19" i="12" l="1"/>
  <c r="F20" i="12"/>
  <c r="F21" i="12"/>
  <c r="F29" i="12"/>
  <c r="D30" i="12"/>
  <c r="D31" i="12"/>
  <c r="D32" i="12"/>
  <c r="D34" i="12"/>
  <c r="F34" i="12"/>
  <c r="C35" i="12"/>
  <c r="D35" i="12"/>
  <c r="D39" i="12"/>
  <c r="D43" i="12"/>
  <c r="B50" i="12"/>
  <c r="B52" i="12"/>
  <c r="B54" i="12"/>
  <c r="F29" i="9"/>
  <c r="F34" i="9"/>
  <c r="C35" i="9"/>
  <c r="C7" i="8"/>
  <c r="C3" i="8"/>
  <c r="C9" i="8"/>
  <c r="C13" i="8"/>
  <c r="C14" i="8"/>
  <c r="C16" i="8"/>
</calcChain>
</file>

<file path=xl/comments1.xml><?xml version="1.0" encoding="utf-8"?>
<comments xmlns="http://schemas.openxmlformats.org/spreadsheetml/2006/main">
  <authors>
    <author>Michael Girvin</author>
  </authors>
  <commentList>
    <comment ref="E26" authorId="0" shapeId="0">
      <text/>
    </comment>
    <comment ref="E35" authorId="0" shapeId="0">
      <text/>
    </comment>
  </commentList>
</comments>
</file>

<file path=xl/comments2.xml><?xml version="1.0" encoding="utf-8"?>
<comments xmlns="http://schemas.openxmlformats.org/spreadsheetml/2006/main">
  <authors>
    <author>Michael Girvin</author>
  </authors>
  <commentList>
    <comment ref="E26" authorId="0" shapeId="0">
      <text/>
    </comment>
    <comment ref="E35" authorId="0" shapeId="0">
      <text/>
    </comment>
  </commentList>
</comments>
</file>

<file path=xl/sharedStrings.xml><?xml version="1.0" encoding="utf-8"?>
<sst xmlns="http://schemas.openxmlformats.org/spreadsheetml/2006/main" count="184" uniqueCount="108">
  <si>
    <t>Standard Error</t>
  </si>
  <si>
    <t>Sample Size</t>
  </si>
  <si>
    <t>Hypothesized Value</t>
  </si>
  <si>
    <t>Test Statistic z</t>
  </si>
  <si>
    <r>
      <t>p</t>
    </r>
    <r>
      <rPr>
        <b/>
        <sz val="12"/>
        <rFont val="Times New Roman"/>
        <family val="1"/>
      </rPr>
      <t>-value (Upper Tail)</t>
    </r>
  </si>
  <si>
    <r>
      <t>p</t>
    </r>
    <r>
      <rPr>
        <b/>
        <sz val="12"/>
        <rFont val="Times New Roman"/>
        <family val="1"/>
      </rPr>
      <t>-value (TwoTail)</t>
    </r>
  </si>
  <si>
    <t>Rating</t>
  </si>
  <si>
    <t>Hypothesis Test About a Population Mean</t>
  </si>
  <si>
    <t>With σ Unknown</t>
  </si>
  <si>
    <t>Sample Mean</t>
  </si>
  <si>
    <t>Sample Std. Deviation</t>
  </si>
  <si>
    <t>Test Statistic t</t>
  </si>
  <si>
    <t>Degrees of Freedom</t>
  </si>
  <si>
    <t>=D6/SQRT(D4)</t>
  </si>
  <si>
    <t>=(D5-D8)/D10</t>
  </si>
  <si>
    <t>Given</t>
  </si>
  <si>
    <t xml:space="preserve">A score of 7 or more will be considered superior. </t>
  </si>
  <si>
    <t xml:space="preserve">Businessweek did a survey of airports according to the mean rating given by business travelers. Each airport was rated on a scale of 0 to 10 with 10 being the highest score. The rating for London's Heathrow Airport are given to the left.. </t>
  </si>
  <si>
    <t>Develop the hypothesis that London's Heathrow is superior.</t>
  </si>
  <si>
    <t>=COUNT(A2:A61)</t>
  </si>
  <si>
    <t>=AVERAGE(A2:A61)</t>
  </si>
  <si>
    <t>=D4-1</t>
  </si>
  <si>
    <t>Use the equations above to determine sample size, sample mean, sample SD, etc.</t>
  </si>
  <si>
    <t>Should we reject or fail to reject the null hypothesis?</t>
  </si>
  <si>
    <t>What conclusion can we draw from our data?</t>
  </si>
  <si>
    <t>=T.DIST.RT(D11,D12)</t>
  </si>
  <si>
    <t>=STDEV.S(A2:A61)</t>
  </si>
  <si>
    <t>New drug Sample size</t>
  </si>
  <si>
    <t>Number of people with heart attack using the new drug</t>
  </si>
  <si>
    <t>Proportion of heart attacks with new drug</t>
  </si>
  <si>
    <t>Placebo Sample size</t>
  </si>
  <si>
    <t>Number of people with heart attack using Placebo</t>
  </si>
  <si>
    <t>Proportion of heart attacks with Placebo</t>
  </si>
  <si>
    <t>Difference between both drugs</t>
  </si>
  <si>
    <t xml:space="preserve"> =SQRT((C3*(1-C3)/C1)+(C7*(1-C7)/C5))</t>
  </si>
  <si>
    <t xml:space="preserve"> =C9/C13</t>
  </si>
  <si>
    <t xml:space="preserve"> =C7-C3</t>
  </si>
  <si>
    <t xml:space="preserve"> =2*(1-NORMSDIST(C14))</t>
  </si>
  <si>
    <t>realtors in Des Moines is greater than $85,00, when it is not greater than $85,000.</t>
  </si>
  <si>
    <t>We do run a 5% risk of a Type 1 Error that we might say that the mean annual salary for</t>
  </si>
  <si>
    <t>the mean annual salary for realtors in Des Moines is greater than the national mean.</t>
  </si>
  <si>
    <t>At an alpha of 0.05, our sample mean of $88,595 provides statistically significant evidence that</t>
  </si>
  <si>
    <t>greater than the national mean.</t>
  </si>
  <si>
    <t>The statistical evidence suggests that the mean annual salary for realtors in Des Moines is</t>
  </si>
  <si>
    <t>Because the test statistic of 1.72 &gt;= critical value of 1.645, we reject H0 and accept Ha.</t>
  </si>
  <si>
    <t>Because the p-value of 0.043 &lt;= alpha of 0.05, we reject H0 and accept Ha.</t>
  </si>
  <si>
    <t>Step 5: Write Conclusion</t>
  </si>
  <si>
    <t>This is the hurdle Point</t>
  </si>
  <si>
    <t xml:space="preserve"> =NORM.S.INV(1-alpha)</t>
  </si>
  <si>
    <t>Critical Value One Tail To Right</t>
  </si>
  <si>
    <r>
      <t>Test Statistic &gt;= Critical Value, Reject H</t>
    </r>
    <r>
      <rPr>
        <vertAlign val="subscript"/>
        <sz val="11"/>
        <rFont val="Calibri"/>
        <family val="2"/>
        <scheme val="minor"/>
      </rPr>
      <t>0</t>
    </r>
    <r>
      <rPr>
        <sz val="11"/>
        <rFont val="Calibri"/>
        <family val="2"/>
        <scheme val="minor"/>
      </rPr>
      <t xml:space="preserve"> and accept H</t>
    </r>
    <r>
      <rPr>
        <vertAlign val="subscript"/>
        <sz val="11"/>
        <rFont val="Calibri"/>
        <family val="2"/>
        <scheme val="minor"/>
      </rPr>
      <t xml:space="preserve">a </t>
    </r>
    <r>
      <rPr>
        <sz val="11"/>
        <rFont val="Calibri"/>
        <family val="2"/>
        <scheme val="minor"/>
      </rPr>
      <t>, otherwise Fail to Reject H</t>
    </r>
    <r>
      <rPr>
        <vertAlign val="subscript"/>
        <sz val="11"/>
        <rFont val="Calibri"/>
        <family val="2"/>
        <scheme val="minor"/>
      </rPr>
      <t>0</t>
    </r>
  </si>
  <si>
    <t>Rejection Rule:</t>
  </si>
  <si>
    <t>Step 4: Calculate Critical Value and Critical Value Rejection Rule</t>
  </si>
  <si>
    <t>Probability of getting Test Statistic or higher</t>
  </si>
  <si>
    <t xml:space="preserve"> =1-NORM.S.DIST(z,1)</t>
  </si>
  <si>
    <t>p-value One Tail To Right</t>
  </si>
  <si>
    <r>
      <t>p-value &lt;= alpha, Reject H</t>
    </r>
    <r>
      <rPr>
        <vertAlign val="subscript"/>
        <sz val="11"/>
        <rFont val="Calibri"/>
        <family val="2"/>
        <scheme val="minor"/>
      </rPr>
      <t>0</t>
    </r>
    <r>
      <rPr>
        <sz val="11"/>
        <rFont val="Calibri"/>
        <family val="2"/>
        <scheme val="minor"/>
      </rPr>
      <t xml:space="preserve"> and accept H</t>
    </r>
    <r>
      <rPr>
        <vertAlign val="subscript"/>
        <sz val="11"/>
        <rFont val="Calibri"/>
        <family val="2"/>
        <scheme val="minor"/>
      </rPr>
      <t xml:space="preserve">a </t>
    </r>
    <r>
      <rPr>
        <sz val="11"/>
        <rFont val="Calibri"/>
        <family val="2"/>
        <scheme val="minor"/>
      </rPr>
      <t>, otherwise Fail to Reject H</t>
    </r>
    <r>
      <rPr>
        <vertAlign val="subscript"/>
        <sz val="11"/>
        <rFont val="Calibri"/>
        <family val="2"/>
        <scheme val="minor"/>
      </rPr>
      <t>0</t>
    </r>
  </si>
  <si>
    <t>Step 4: Create p-value Rejection Rule and calculate p-value</t>
  </si>
  <si>
    <t>Sample Error in numerator, Standard Deviations in Denominator = "How Many SD above or below Hypothesized Pop Mean</t>
  </si>
  <si>
    <r>
      <t xml:space="preserve"> =(Xbar - </t>
    </r>
    <r>
      <rPr>
        <sz val="11"/>
        <color theme="1"/>
        <rFont val="Arial"/>
        <family val="2"/>
      </rPr>
      <t>μ</t>
    </r>
    <r>
      <rPr>
        <vertAlign val="subscript"/>
        <sz val="11"/>
        <color theme="1"/>
        <rFont val="Calibri"/>
        <family val="2"/>
      </rPr>
      <t>0</t>
    </r>
    <r>
      <rPr>
        <sz val="11"/>
        <color theme="1"/>
        <rFont val="Calibri"/>
        <family val="2"/>
      </rPr>
      <t>)/SE</t>
    </r>
  </si>
  <si>
    <t>Standard Error = Standard Deviation for the Sampling distribution of Xbar = SE</t>
  </si>
  <si>
    <t>SE</t>
  </si>
  <si>
    <t>Type of Test</t>
  </si>
  <si>
    <r>
      <t xml:space="preserve">Alpha = </t>
    </r>
    <r>
      <rPr>
        <sz val="11"/>
        <color theme="0"/>
        <rFont val="Symbol"/>
        <family val="1"/>
        <charset val="2"/>
      </rPr>
      <t>a</t>
    </r>
    <r>
      <rPr>
        <sz val="11"/>
        <color theme="0"/>
        <rFont val="Calibri"/>
        <family val="2"/>
        <scheme val="minor"/>
      </rPr>
      <t xml:space="preserve"> =</t>
    </r>
  </si>
  <si>
    <t xml:space="preserve"> =AVERAGE(values)</t>
  </si>
  <si>
    <t>Sample Mean = Xbar</t>
  </si>
  <si>
    <t>sample size = n</t>
  </si>
  <si>
    <t>Test Statistic To Use:</t>
  </si>
  <si>
    <t>Sample SD = s</t>
  </si>
  <si>
    <r>
      <t xml:space="preserve">Sigma = </t>
    </r>
    <r>
      <rPr>
        <sz val="11"/>
        <color theme="0"/>
        <rFont val="Symbol"/>
        <family val="1"/>
        <charset val="2"/>
      </rPr>
      <t>s</t>
    </r>
    <r>
      <rPr>
        <sz val="11"/>
        <color theme="0"/>
        <rFont val="Calibri"/>
        <family val="2"/>
      </rPr>
      <t xml:space="preserve"> =</t>
    </r>
  </si>
  <si>
    <t>Hypothesized Mean = μ0 =</t>
  </si>
  <si>
    <t>Step 3: Draw Picture, Collect Data, Calculate Sample Statistics, Calculate Test Statistic</t>
  </si>
  <si>
    <r>
      <t>At alpha = 0.05, 5% risk of rejecting H</t>
    </r>
    <r>
      <rPr>
        <vertAlign val="subscript"/>
        <sz val="11"/>
        <color theme="1"/>
        <rFont val="Calibri"/>
        <family val="2"/>
        <scheme val="minor"/>
      </rPr>
      <t>0</t>
    </r>
    <r>
      <rPr>
        <sz val="12"/>
        <rFont val="Times New Roman"/>
        <family val="1"/>
      </rPr>
      <t xml:space="preserve"> even though it was true, if we reject Mew &lt;= $85,000, about 5 out of 100 times we will be incorrect.</t>
    </r>
  </si>
  <si>
    <r>
      <t xml:space="preserve">Alpha = </t>
    </r>
    <r>
      <rPr>
        <b/>
        <sz val="11"/>
        <color theme="1"/>
        <rFont val="Symbol"/>
        <family val="1"/>
        <charset val="2"/>
      </rPr>
      <t>a</t>
    </r>
    <r>
      <rPr>
        <sz val="11"/>
        <color theme="1"/>
        <rFont val="Calibri"/>
        <family val="2"/>
      </rPr>
      <t xml:space="preserve"> = Risk of rejecting H</t>
    </r>
    <r>
      <rPr>
        <vertAlign val="subscript"/>
        <sz val="11"/>
        <color theme="1"/>
        <rFont val="Calibri"/>
        <family val="2"/>
      </rPr>
      <t>0</t>
    </r>
    <r>
      <rPr>
        <sz val="11"/>
        <color theme="1"/>
        <rFont val="Calibri"/>
        <family val="2"/>
      </rPr>
      <t xml:space="preserve"> when it is actually true = Type 1 Error</t>
    </r>
  </si>
  <si>
    <t>Alpha =</t>
  </si>
  <si>
    <t>Step 2: Select Alpha</t>
  </si>
  <si>
    <r>
      <t>Step 1: List H</t>
    </r>
    <r>
      <rPr>
        <b/>
        <vertAlign val="subscript"/>
        <sz val="11"/>
        <color theme="0"/>
        <rFont val="Calibri"/>
        <family val="2"/>
        <scheme val="minor"/>
      </rPr>
      <t>0</t>
    </r>
    <r>
      <rPr>
        <b/>
        <sz val="11"/>
        <color theme="0"/>
        <rFont val="Calibri"/>
        <family val="2"/>
        <scheme val="minor"/>
      </rPr>
      <t xml:space="preserve"> and H</t>
    </r>
    <r>
      <rPr>
        <b/>
        <vertAlign val="subscript"/>
        <sz val="11"/>
        <color theme="0"/>
        <rFont val="Calibri"/>
        <family val="2"/>
        <scheme val="minor"/>
      </rPr>
      <t>a</t>
    </r>
  </si>
  <si>
    <t>Sample Salaries</t>
  </si>
  <si>
    <r>
      <t xml:space="preserve">Realtors have an annual mean salary of more than $85,000. </t>
    </r>
    <r>
      <rPr>
        <b/>
        <sz val="11"/>
        <color theme="1"/>
        <rFont val="Calibri"/>
        <family val="2"/>
        <scheme val="minor"/>
      </rPr>
      <t>Mew &gt; 85000</t>
    </r>
    <r>
      <rPr>
        <sz val="12"/>
        <rFont val="Times New Roman"/>
        <family val="1"/>
      </rPr>
      <t xml:space="preserve"> &gt;&gt;&gt; 1 tail right</t>
    </r>
  </si>
  <si>
    <t>Run Hypothesis test to provide statistical evidence to support the claim that Des Moines</t>
  </si>
  <si>
    <t>Goal:</t>
  </si>
  <si>
    <t>Population of Des Moines Realtors</t>
  </si>
  <si>
    <t>Considering:</t>
  </si>
  <si>
    <t>Researcher who believes that Des Moines realtors have an annual mean greater than $85,000</t>
  </si>
  <si>
    <t>Point of view:</t>
  </si>
  <si>
    <t>Hypothesis Test (Significance Test)</t>
  </si>
  <si>
    <t>A statement from an official report said that Realtors make $85,000 a year (national mean). Researcher thinks that Realtors in the Des Moines area have a mean annual salary of more than 85,000 a year. At alpha = .05, sigma = $12,549, n = 36 and sample mean = $88,595, can we conclude that realtors in the Des Moines area make more than $85,000?</t>
  </si>
  <si>
    <r>
      <t xml:space="preserve">Use </t>
    </r>
    <r>
      <rPr>
        <b/>
        <sz val="11"/>
        <color theme="1"/>
        <rFont val="Calibri"/>
        <family val="2"/>
        <scheme val="minor"/>
      </rPr>
      <t>t</t>
    </r>
    <r>
      <rPr>
        <sz val="12"/>
        <rFont val="Times New Roman"/>
        <family val="1"/>
      </rPr>
      <t xml:space="preserve"> test statistic if Sigma NOT known or can be estimated</t>
    </r>
  </si>
  <si>
    <r>
      <t xml:space="preserve">Use </t>
    </r>
    <r>
      <rPr>
        <b/>
        <sz val="11"/>
        <color theme="1"/>
        <rFont val="Calibri"/>
        <family val="2"/>
        <scheme val="minor"/>
      </rPr>
      <t>z</t>
    </r>
    <r>
      <rPr>
        <sz val="12"/>
        <rFont val="Times New Roman"/>
        <family val="1"/>
      </rPr>
      <t xml:space="preserve"> test statistic if Sigma known or can be estimated, or you are significance Testing a Proportion and all 4 binomial tests have been met</t>
    </r>
  </si>
  <si>
    <r>
      <t>Test Statistic = Used to determine whether to reject H</t>
    </r>
    <r>
      <rPr>
        <vertAlign val="subscript"/>
        <sz val="11"/>
        <color theme="1"/>
        <rFont val="Calibri"/>
        <family val="2"/>
        <scheme val="minor"/>
      </rPr>
      <t>0</t>
    </r>
    <r>
      <rPr>
        <sz val="12"/>
        <rFont val="Times New Roman"/>
        <family val="1"/>
      </rPr>
      <t xml:space="preserve"> and accept H</t>
    </r>
    <r>
      <rPr>
        <vertAlign val="subscript"/>
        <sz val="11"/>
        <color theme="1"/>
        <rFont val="Calibri"/>
        <family val="2"/>
        <scheme val="minor"/>
      </rPr>
      <t xml:space="preserve">a </t>
    </r>
    <r>
      <rPr>
        <sz val="12"/>
        <rFont val="Times New Roman"/>
        <family val="1"/>
      </rPr>
      <t>= Number of SE above or below hypothesized mean</t>
    </r>
  </si>
  <si>
    <r>
      <t xml:space="preserve">Alpha = </t>
    </r>
    <r>
      <rPr>
        <b/>
        <sz val="11"/>
        <color theme="1"/>
        <rFont val="Symbol"/>
        <family val="1"/>
        <charset val="2"/>
      </rPr>
      <t>a</t>
    </r>
    <r>
      <rPr>
        <sz val="11"/>
        <color theme="1"/>
        <rFont val="Calibri"/>
        <family val="2"/>
      </rPr>
      <t xml:space="preserve"> = Risk of rejecting (Original Statement) H</t>
    </r>
    <r>
      <rPr>
        <vertAlign val="subscript"/>
        <sz val="11"/>
        <color theme="1"/>
        <rFont val="Calibri"/>
        <family val="2"/>
      </rPr>
      <t>0</t>
    </r>
    <r>
      <rPr>
        <sz val="11"/>
        <color theme="1"/>
        <rFont val="Calibri"/>
        <family val="2"/>
      </rPr>
      <t xml:space="preserve"> when it is actually true = Type 1 Error</t>
    </r>
  </si>
  <si>
    <r>
      <t xml:space="preserve">Sample Standard Deviation (for when sigma not known) = </t>
    </r>
    <r>
      <rPr>
        <b/>
        <sz val="11"/>
        <color theme="1"/>
        <rFont val="Calibri"/>
        <family val="2"/>
        <scheme val="minor"/>
      </rPr>
      <t>s</t>
    </r>
  </si>
  <si>
    <r>
      <t xml:space="preserve">Sample Mean = </t>
    </r>
    <r>
      <rPr>
        <b/>
        <sz val="11"/>
        <color theme="1"/>
        <rFont val="Calibri"/>
        <family val="2"/>
        <scheme val="minor"/>
      </rPr>
      <t>Xbar</t>
    </r>
  </si>
  <si>
    <r>
      <t xml:space="preserve">sample size = </t>
    </r>
    <r>
      <rPr>
        <b/>
        <sz val="11"/>
        <color theme="1"/>
        <rFont val="Calibri"/>
        <family val="2"/>
        <scheme val="minor"/>
      </rPr>
      <t>n</t>
    </r>
  </si>
  <si>
    <r>
      <t xml:space="preserve">Hypothesized Value of Population Mean = </t>
    </r>
    <r>
      <rPr>
        <sz val="11"/>
        <color theme="1"/>
        <rFont val="Arial"/>
        <family val="2"/>
      </rPr>
      <t>μ</t>
    </r>
    <r>
      <rPr>
        <vertAlign val="subscript"/>
        <sz val="11"/>
        <color theme="1"/>
        <rFont val="Calibri"/>
        <family val="2"/>
      </rPr>
      <t>0</t>
    </r>
    <r>
      <rPr>
        <sz val="12"/>
        <rFont val="Times New Roman"/>
        <family val="1"/>
      </rPr>
      <t xml:space="preserve"> = Assumed Value of Population Mean used for testing procedure</t>
    </r>
  </si>
  <si>
    <t>Two Tail</t>
  </si>
  <si>
    <r>
      <t xml:space="preserve">Standard Error = Standard Deviation for the Sampling distribution of Xbar = </t>
    </r>
    <r>
      <rPr>
        <b/>
        <sz val="11"/>
        <color theme="1"/>
        <rFont val="Calibri"/>
        <family val="2"/>
        <scheme val="minor"/>
      </rPr>
      <t>SE</t>
    </r>
  </si>
  <si>
    <t>One Tail To Right</t>
  </si>
  <si>
    <r>
      <t xml:space="preserve">Sigma = population standard deviation = </t>
    </r>
    <r>
      <rPr>
        <b/>
        <sz val="11"/>
        <color theme="1"/>
        <rFont val="Symbol"/>
        <family val="1"/>
        <charset val="2"/>
      </rPr>
      <t>s</t>
    </r>
  </si>
  <si>
    <t>One Tail To Left</t>
  </si>
  <si>
    <r>
      <t xml:space="preserve">Mew = population mean = </t>
    </r>
    <r>
      <rPr>
        <b/>
        <sz val="11"/>
        <color theme="1"/>
        <rFont val="Arial"/>
        <family val="2"/>
      </rPr>
      <t>μ</t>
    </r>
  </si>
  <si>
    <t>.</t>
  </si>
  <si>
    <t>z</t>
  </si>
  <si>
    <t>NA</t>
  </si>
  <si>
    <t xml:space="preserve"> &gt;</t>
  </si>
  <si>
    <r>
      <t>H</t>
    </r>
    <r>
      <rPr>
        <vertAlign val="subscript"/>
        <sz val="11"/>
        <color theme="1"/>
        <rFont val="Calibri"/>
        <family val="2"/>
        <scheme val="minor"/>
      </rPr>
      <t>a</t>
    </r>
    <r>
      <rPr>
        <sz val="12"/>
        <rFont val="Times New Roman"/>
        <family val="1"/>
      </rPr>
      <t xml:space="preserve"> : </t>
    </r>
    <r>
      <rPr>
        <sz val="11"/>
        <color theme="1"/>
        <rFont val="Arial"/>
        <family val="2"/>
      </rPr>
      <t>μ</t>
    </r>
    <r>
      <rPr>
        <sz val="22.75"/>
        <color theme="1"/>
        <rFont val="Calibri"/>
        <family val="2"/>
      </rPr>
      <t xml:space="preserve"> </t>
    </r>
  </si>
  <si>
    <t xml:space="preserve"> &lt;=</t>
  </si>
  <si>
    <r>
      <t>H</t>
    </r>
    <r>
      <rPr>
        <vertAlign val="subscript"/>
        <sz val="11"/>
        <color theme="1"/>
        <rFont val="Calibri"/>
        <family val="2"/>
        <scheme val="minor"/>
      </rPr>
      <t>0</t>
    </r>
    <r>
      <rPr>
        <sz val="12"/>
        <rFont val="Times New Roman"/>
        <family val="1"/>
      </rPr>
      <t xml:space="preserve"> : </t>
    </r>
    <r>
      <rPr>
        <sz val="11"/>
        <color theme="1"/>
        <rFont val="Arial"/>
        <family val="2"/>
      </rPr>
      <t>μ</t>
    </r>
    <r>
      <rPr>
        <sz val="22.75"/>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</si>
</sst>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8" formatCode="&quot;$&quot;#,##0.00_);[Red]\(&quot;$&quot;#,##0.00\)"/>
    <numFmt numFmtId="43" formatCode="_(* #,##0.00_);_(* \(#,##0.00\);_(* &quot;-&quot;??_);_(@_)"/>
    <numFmt numFmtId="164" formatCode="0.0000"/>
    <numFmt numFmtId="165" formatCode="0.000"/>
    <numFmt numFmtId="166" formatCode="0.0%"/>
  </numFmts>
  <fonts count="26">
    <font>
      <sz val="12"/>
      <name val="Times New Roman"/>
    </font>
    <font>
      <sz val="11"/>
      <color theme="1"/>
      <name val="Calibri"/>
      <family val="2"/>
      <scheme val="minor"/>
    </font>
    <font>
      <b/>
      <sz val="12"/>
      <name val="Times New Roman"/>
      <family val="1"/>
    </font>
    <font>
      <b/>
      <i/>
      <sz val="12"/>
      <name val="Times New Roman"/>
      <family val="1"/>
    </font>
    <font>
      <b/>
      <sz val="14"/>
      <name val="Times New Roman"/>
      <family val="1"/>
    </font>
    <font>
      <sz val="12"/>
      <name val="Times New Roman"/>
      <family val="1"/>
    </font>
    <font>
      <sz val="10"/>
      <name val="Geneva"/>
    </font>
    <font>
      <u/>
      <sz val="12"/>
      <color theme="10"/>
      <name val="Times New Roman"/>
      <family val="1"/>
    </font>
    <font>
      <u/>
      <sz val="12"/>
      <color theme="11"/>
      <name val="Times New Roman"/>
      <family val="1"/>
    </font>
    <font>
      <b/>
      <sz val="11"/>
      <color theme="0"/>
      <name val="Calibri"/>
      <family val="2"/>
      <scheme val="minor"/>
    </font>
    <font>
      <b/>
      <sz val="11"/>
      <color theme="1"/>
      <name val="Calibri"/>
      <family val="2"/>
      <scheme val="minor"/>
    </font>
    <font>
      <sz val="11"/>
      <color theme="0"/>
      <name val="Calibri"/>
      <family val="2"/>
      <scheme val="minor"/>
    </font>
    <font>
      <sz val="12"/>
      <name val="Times New Roman"/>
      <family val="1"/>
    </font>
    <font>
      <sz val="11"/>
      <name val="Calibri"/>
      <family val="2"/>
      <scheme val="minor"/>
    </font>
    <font>
      <vertAlign val="subscript"/>
      <sz val="11"/>
      <name val="Calibri"/>
      <family val="2"/>
      <scheme val="minor"/>
    </font>
    <font>
      <sz val="11"/>
      <color theme="1"/>
      <name val="Arial"/>
      <family val="2"/>
    </font>
    <font>
      <vertAlign val="subscript"/>
      <sz val="11"/>
      <color theme="1"/>
      <name val="Calibri"/>
      <family val="2"/>
    </font>
    <font>
      <sz val="11"/>
      <color theme="1"/>
      <name val="Calibri"/>
      <family val="2"/>
    </font>
    <font>
      <sz val="11"/>
      <color theme="0"/>
      <name val="Symbol"/>
      <family val="1"/>
      <charset val="2"/>
    </font>
    <font>
      <sz val="11"/>
      <color theme="0"/>
      <name val="Calibri"/>
      <family val="2"/>
    </font>
    <font>
      <vertAlign val="subscript"/>
      <sz val="11"/>
      <color theme="1"/>
      <name val="Calibri"/>
      <family val="2"/>
      <scheme val="minor"/>
    </font>
    <font>
      <b/>
      <sz val="11"/>
      <color theme="1"/>
      <name val="Symbol"/>
      <family val="1"/>
      <charset val="2"/>
    </font>
    <font>
      <b/>
      <vertAlign val="subscript"/>
      <sz val="11"/>
      <color theme="0"/>
      <name val="Calibri"/>
      <family val="2"/>
      <scheme val="minor"/>
    </font>
    <font>
      <b/>
      <sz val="11"/>
      <color theme="1"/>
      <name val="Arial"/>
      <family val="2"/>
    </font>
    <font>
      <sz val="10"/>
      <color indexed="9"/>
      <name val="Arial"/>
      <family val="2"/>
    </font>
    <font>
      <sz val="22.75"/>
      <color theme="1"/>
      <name val="Calibri"/>
      <family val="2"/>
    </font>
  </fonts>
  <fills count="7">
    <fill>
      <patternFill patternType="none"/>
    </fill>
    <fill>
      <patternFill patternType="gray125"/>
    </fill>
    <fill>
      <patternFill patternType="solid">
        <fgColor rgb="FFFFFF99"/>
        <bgColor indexed="64"/>
      </patternFill>
    </fill>
    <fill>
      <patternFill patternType="solid">
        <fgColor rgb="FF0070C0"/>
        <bgColor indexed="64"/>
      </patternFill>
    </fill>
    <fill>
      <patternFill patternType="solid">
        <fgColor rgb="FFCCFFCC"/>
        <bgColor indexed="64"/>
      </patternFill>
    </fill>
    <fill>
      <patternFill patternType="solid">
        <fgColor rgb="FF002060"/>
        <bgColor indexed="64"/>
      </patternFill>
    </fill>
    <fill>
      <patternFill patternType="solid">
        <fgColor indexed="12"/>
        <bgColor indexed="64"/>
      </patternFill>
    </fill>
  </fills>
  <borders count="1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12">
    <xf numFmtId="0" fontId="0" fillId="0" borderId="0"/>
    <xf numFmtId="0" fontId="6"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0" fontId="24" fillId="6" borderId="10">
      <alignment wrapText="1"/>
    </xf>
  </cellStyleXfs>
  <cellXfs count="70">
    <xf numFmtId="0" fontId="0" fillId="0" borderId="0" xfId="0"/>
    <xf numFmtId="164" fontId="0" fillId="0" borderId="0" xfId="0" applyNumberFormat="1"/>
    <xf numFmtId="0" fontId="0" fillId="0" borderId="0" xfId="0" applyFill="1"/>
    <xf numFmtId="2" fontId="0" fillId="0" borderId="0" xfId="0" applyNumberFormat="1"/>
    <xf numFmtId="0" fontId="2" fillId="0" borderId="0" xfId="1" applyFont="1" applyAlignment="1">
      <alignment horizontal="center"/>
    </xf>
    <xf numFmtId="0" fontId="5" fillId="0" borderId="0" xfId="1" applyFont="1"/>
    <xf numFmtId="0" fontId="5" fillId="0" borderId="0" xfId="1" applyFont="1" applyAlignment="1">
      <alignment horizontal="center"/>
    </xf>
    <xf numFmtId="0" fontId="2" fillId="0" borderId="0" xfId="1" applyFont="1" applyAlignment="1">
      <alignment horizontal="right"/>
    </xf>
    <xf numFmtId="2" fontId="5" fillId="0" borderId="0" xfId="1" applyNumberFormat="1" applyFont="1"/>
    <xf numFmtId="165" fontId="5" fillId="0" borderId="0" xfId="1" applyNumberFormat="1" applyFont="1"/>
    <xf numFmtId="1" fontId="5" fillId="0" borderId="0" xfId="1" applyNumberFormat="1" applyFont="1"/>
    <xf numFmtId="0" fontId="3" fillId="0" borderId="0" xfId="1" applyFont="1" applyAlignment="1">
      <alignment horizontal="right"/>
    </xf>
    <xf numFmtId="164" fontId="5" fillId="0" borderId="0" xfId="1" applyNumberFormat="1" applyFont="1"/>
    <xf numFmtId="2" fontId="2" fillId="0" borderId="0" xfId="1" applyNumberFormat="1" applyFont="1" applyAlignment="1">
      <alignment horizontal="right"/>
    </xf>
    <xf numFmtId="0" fontId="0" fillId="0" borderId="0" xfId="1" applyFont="1" applyAlignment="1">
      <alignment horizontal="left"/>
    </xf>
    <xf numFmtId="0" fontId="2" fillId="0" borderId="0" xfId="1" applyFont="1" applyAlignment="1">
      <alignment horizontal="left"/>
    </xf>
    <xf numFmtId="0" fontId="0" fillId="0" borderId="0" xfId="1" quotePrefix="1" applyFont="1"/>
    <xf numFmtId="0" fontId="5" fillId="0" borderId="0" xfId="1" applyFont="1" applyAlignment="1">
      <alignment horizontal="left"/>
    </xf>
    <xf numFmtId="0" fontId="0" fillId="0" borderId="0" xfId="1" applyFont="1"/>
    <xf numFmtId="165" fontId="0" fillId="0" borderId="0" xfId="1" applyNumberFormat="1"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left"/>
    </xf>
    <xf numFmtId="0" fontId="12" fillId="0" borderId="0" xfId="0" applyFont="1"/>
    <xf numFmtId="10" fontId="0" fillId="0" borderId="0" xfId="8" applyNumberFormat="1" applyFont="1"/>
    <xf numFmtId="166" fontId="12" fillId="0" borderId="0" xfId="8" applyNumberFormat="1" applyFont="1"/>
    <xf numFmtId="0" fontId="1" fillId="0" borderId="0" xfId="9"/>
    <xf numFmtId="8" fontId="1" fillId="0" borderId="0" xfId="9" applyNumberFormat="1"/>
    <xf numFmtId="0" fontId="13" fillId="2" borderId="1" xfId="9" applyFont="1" applyFill="1" applyBorder="1"/>
    <xf numFmtId="0" fontId="1" fillId="2" borderId="2" xfId="9" applyFill="1" applyBorder="1"/>
    <xf numFmtId="0" fontId="13" fillId="2" borderId="3" xfId="9" applyFont="1" applyFill="1" applyBorder="1"/>
    <xf numFmtId="0" fontId="13" fillId="2" borderId="4" xfId="9" applyFont="1" applyFill="1" applyBorder="1"/>
    <xf numFmtId="0" fontId="1" fillId="2" borderId="5" xfId="9" applyFill="1" applyBorder="1"/>
    <xf numFmtId="0" fontId="13" fillId="2" borderId="6" xfId="9" applyFont="1" applyFill="1" applyBorder="1"/>
    <xf numFmtId="0" fontId="13" fillId="2" borderId="7" xfId="9" applyFont="1" applyFill="1" applyBorder="1"/>
    <xf numFmtId="0" fontId="1" fillId="2" borderId="8" xfId="9" applyFill="1" applyBorder="1"/>
    <xf numFmtId="0" fontId="13" fillId="2" borderId="9" xfId="9" applyFont="1" applyFill="1" applyBorder="1"/>
    <xf numFmtId="0" fontId="9" fillId="3" borderId="10" xfId="9" applyFont="1" applyFill="1" applyBorder="1"/>
    <xf numFmtId="0" fontId="1" fillId="4" borderId="10" xfId="9" applyNumberFormat="1" applyFill="1" applyBorder="1"/>
    <xf numFmtId="0" fontId="11" fillId="5" borderId="10" xfId="9" applyFont="1" applyFill="1" applyBorder="1"/>
    <xf numFmtId="0" fontId="1" fillId="2" borderId="7" xfId="9" applyFill="1" applyBorder="1"/>
    <xf numFmtId="0" fontId="11" fillId="5" borderId="0" xfId="9" applyFont="1" applyFill="1" applyBorder="1"/>
    <xf numFmtId="0" fontId="11" fillId="3" borderId="7" xfId="9" applyFont="1" applyFill="1" applyBorder="1"/>
    <xf numFmtId="0" fontId="11" fillId="3" borderId="8" xfId="9" applyFont="1" applyFill="1" applyBorder="1"/>
    <xf numFmtId="0" fontId="9" fillId="3" borderId="9" xfId="9" applyFont="1" applyFill="1" applyBorder="1"/>
    <xf numFmtId="0" fontId="1" fillId="4" borderId="11" xfId="9" applyNumberFormat="1" applyFill="1" applyBorder="1"/>
    <xf numFmtId="0" fontId="1" fillId="0" borderId="10" xfId="9" applyNumberFormat="1" applyBorder="1"/>
    <xf numFmtId="8" fontId="0" fillId="4" borderId="10" xfId="10" applyNumberFormat="1" applyFont="1" applyFill="1" applyBorder="1"/>
    <xf numFmtId="0" fontId="0" fillId="0" borderId="10" xfId="10" applyNumberFormat="1" applyFont="1" applyBorder="1"/>
    <xf numFmtId="8" fontId="0" fillId="0" borderId="10" xfId="10" applyNumberFormat="1" applyFont="1" applyBorder="1"/>
    <xf numFmtId="8" fontId="1" fillId="0" borderId="10" xfId="9" applyNumberFormat="1" applyBorder="1"/>
    <xf numFmtId="0" fontId="1" fillId="0" borderId="10" xfId="9" applyBorder="1"/>
    <xf numFmtId="0" fontId="10" fillId="0" borderId="0" xfId="9" applyFont="1"/>
    <xf numFmtId="0" fontId="1" fillId="0" borderId="1" xfId="9" applyBorder="1"/>
    <xf numFmtId="0" fontId="1" fillId="0" borderId="2" xfId="9" applyBorder="1"/>
    <xf numFmtId="0" fontId="1" fillId="0" borderId="3" xfId="9" applyBorder="1"/>
    <xf numFmtId="0" fontId="1" fillId="0" borderId="4" xfId="9" applyBorder="1"/>
    <xf numFmtId="0" fontId="1" fillId="0" borderId="5" xfId="9" applyBorder="1"/>
    <xf numFmtId="0" fontId="1" fillId="0" borderId="6" xfId="9" applyBorder="1"/>
    <xf numFmtId="0" fontId="1" fillId="0" borderId="7" xfId="9" applyBorder="1"/>
    <xf numFmtId="0" fontId="1" fillId="0" borderId="8" xfId="9" applyBorder="1"/>
    <xf numFmtId="0" fontId="1" fillId="0" borderId="9" xfId="9" applyBorder="1"/>
    <xf numFmtId="0" fontId="11" fillId="5" borderId="4" xfId="9" applyFont="1" applyFill="1" applyBorder="1"/>
    <xf numFmtId="0" fontId="11" fillId="5" borderId="9" xfId="9" applyFont="1" applyFill="1" applyBorder="1"/>
    <xf numFmtId="0" fontId="1" fillId="2" borderId="7" xfId="9" applyFill="1" applyBorder="1" applyAlignment="1">
      <alignment horizontal="centerContinuous" wrapText="1"/>
    </xf>
    <xf numFmtId="0" fontId="1" fillId="2" borderId="8" xfId="9" applyFill="1" applyBorder="1" applyAlignment="1">
      <alignment horizontal="centerContinuous" wrapText="1"/>
    </xf>
    <xf numFmtId="0" fontId="1" fillId="2" borderId="9" xfId="9" applyFill="1" applyBorder="1" applyAlignment="1">
      <alignment horizontal="centerContinuous" wrapText="1"/>
    </xf>
    <xf numFmtId="6" fontId="1" fillId="0" borderId="10" xfId="9" applyNumberFormat="1" applyBorder="1"/>
    <xf numFmtId="0" fontId="4" fillId="0" borderId="0" xfId="1" applyFont="1" applyAlignment="1">
      <alignment horizontal="center"/>
    </xf>
    <xf numFmtId="0" fontId="0" fillId="0" borderId="0" xfId="1" applyFont="1" applyAlignment="1">
      <alignment horizontal="left" wrapText="1"/>
    </xf>
  </cellXfs>
  <cellStyles count="12">
    <cellStyle name="blue" xfId="11"/>
    <cellStyle name="Comma 2" xfId="10"/>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Normal 2" xfId="1"/>
    <cellStyle name="Normal 3" xfId="9"/>
    <cellStyle name="Percent" xfId="8" builtinId="5"/>
  </cellStyles>
  <dxfs count="4">
    <dxf>
      <font>
        <color rgb="FFFFFF99"/>
      </font>
    </dxf>
    <dxf>
      <font>
        <color theme="0"/>
      </font>
    </dxf>
    <dxf>
      <font>
        <color rgb="FFFFFF99"/>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4</xdr:col>
      <xdr:colOff>180975</xdr:colOff>
      <xdr:row>0</xdr:row>
      <xdr:rowOff>66675</xdr:rowOff>
    </xdr:from>
    <xdr:to>
      <xdr:col>16</xdr:col>
      <xdr:colOff>228600</xdr:colOff>
      <xdr:row>35</xdr:row>
      <xdr:rowOff>104775</xdr:rowOff>
    </xdr:to>
    <xdr:sp macro="" textlink="">
      <xdr:nvSpPr>
        <xdr:cNvPr id="2" name="TextBox 1"/>
        <xdr:cNvSpPr txBox="1"/>
      </xdr:nvSpPr>
      <xdr:spPr>
        <a:xfrm>
          <a:off x="8086725" y="66675"/>
          <a:ext cx="8277225" cy="7439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mn-lt"/>
              <a:ea typeface="+mn-ea"/>
              <a:cs typeface="+mn-cs"/>
            </a:rPr>
            <a:t>H</a:t>
          </a:r>
          <a:r>
            <a:rPr lang="en-US" sz="1800" baseline="-25000">
              <a:solidFill>
                <a:schemeClr val="dk1"/>
              </a:solidFill>
              <a:effectLst/>
              <a:latin typeface="+mn-lt"/>
              <a:ea typeface="+mn-ea"/>
              <a:cs typeface="+mn-cs"/>
            </a:rPr>
            <a:t>0</a:t>
          </a:r>
          <a:r>
            <a:rPr lang="en-US" sz="1800">
              <a:solidFill>
                <a:schemeClr val="dk1"/>
              </a:solidFill>
              <a:effectLst/>
              <a:latin typeface="+mn-lt"/>
              <a:ea typeface="+mn-ea"/>
              <a:cs typeface="+mn-cs"/>
            </a:rPr>
            <a:t> : Proportion of Placebo - Proportion of new drug = 0</a:t>
          </a:r>
        </a:p>
        <a:p>
          <a:r>
            <a:rPr lang="en-US" sz="1800">
              <a:solidFill>
                <a:schemeClr val="dk1"/>
              </a:solidFill>
              <a:effectLst/>
              <a:latin typeface="+mn-lt"/>
              <a:ea typeface="+mn-ea"/>
              <a:cs typeface="+mn-cs"/>
            </a:rPr>
            <a:t>H</a:t>
          </a:r>
          <a:r>
            <a:rPr lang="en-US" sz="1800" baseline="-25000">
              <a:solidFill>
                <a:schemeClr val="dk1"/>
              </a:solidFill>
              <a:effectLst/>
              <a:latin typeface="+mn-lt"/>
              <a:ea typeface="+mn-ea"/>
              <a:cs typeface="+mn-cs"/>
            </a:rPr>
            <a:t>a</a:t>
          </a:r>
          <a:r>
            <a:rPr lang="en-US" sz="1800">
              <a:solidFill>
                <a:schemeClr val="dk1"/>
              </a:solidFill>
              <a:effectLst/>
              <a:latin typeface="+mn-lt"/>
              <a:ea typeface="+mn-ea"/>
              <a:cs typeface="+mn-cs"/>
            </a:rPr>
            <a:t> : Proportion of Placebo - Proportion of new drug ≠ 0</a:t>
          </a:r>
        </a:p>
        <a:p>
          <a:endParaRPr lang="en-US" sz="1400" baseline="0"/>
        </a:p>
        <a:p>
          <a:r>
            <a:rPr lang="en-US" sz="1400"/>
            <a:t>Proportion of heart attacks for the placebo was 0.0226. The proportion of heart attacks for the new drug group was 0.0117. Therefore, difference is 0.0109. </a:t>
          </a:r>
        </a:p>
        <a:p>
          <a:endParaRPr lang="en-US" sz="1400"/>
        </a:p>
        <a:p>
          <a:r>
            <a:rPr lang="en-US" sz="1400"/>
            <a:t>The hypothesized value is 0,</a:t>
          </a:r>
          <a:r>
            <a:rPr lang="en-US" sz="1400" baseline="0"/>
            <a:t> because this is a two tailed test.</a:t>
          </a:r>
        </a:p>
        <a:p>
          <a:endParaRPr lang="en-US" sz="1400"/>
        </a:p>
        <a:p>
          <a:r>
            <a:rPr lang="en-US" sz="1400"/>
            <a:t>That leaves us with p-hat for the placebo and new drug, which again, are 0.0117 and 0.0226 respectively. When we calculate the standard error, we get 0.004. </a:t>
          </a:r>
        </a:p>
        <a:p>
          <a:endParaRPr lang="en-US" sz="1400"/>
        </a:p>
        <a:p>
          <a:r>
            <a:rPr lang="en-US" sz="1400"/>
            <a:t>Therefore, our Z-statistic is 2.725.</a:t>
          </a:r>
        </a:p>
        <a:p>
          <a:r>
            <a:rPr lang="en-US" sz="1400"/>
            <a:t> </a:t>
          </a:r>
        </a:p>
        <a:p>
          <a:r>
            <a:rPr lang="en-US" sz="1400"/>
            <a:t>So let's see what this looks like. We have our normal distribution. If the null hypothesis were true, the difference between the two populations would be zero. In our samples, we found that the new drug group had a lower proportion of people that suffered heart attacks. The difference between the two groups was 0.0109. </a:t>
          </a:r>
        </a:p>
        <a:p>
          <a:endParaRPr lang="en-US" sz="1400"/>
        </a:p>
        <a:p>
          <a:r>
            <a:rPr lang="en-US" sz="1400"/>
            <a:t>This is a two-tailed test with a 95% significance level,</a:t>
          </a:r>
          <a:r>
            <a:rPr lang="en-US" sz="1400" baseline="0"/>
            <a:t> with an alpha of 0.05 or 5%.</a:t>
          </a:r>
        </a:p>
        <a:p>
          <a:endParaRPr lang="en-US" sz="1400"/>
        </a:p>
        <a:p>
          <a:r>
            <a:rPr lang="en-US" sz="1400"/>
            <a:t>The Z-score for this confidence level would be 1.96. This means that if our actual outcome were more than 1.96 standard deviations from the expected outcome, then we must reject our null hypothesis. </a:t>
          </a:r>
        </a:p>
        <a:p>
          <a:endParaRPr lang="en-US" sz="1400"/>
        </a:p>
        <a:p>
          <a:r>
            <a:rPr lang="en-US" sz="1400"/>
            <a:t>Our result was 2.725 standard deviations from the expected outcome. In fact, by looking at a Z distribution chart, 2.725 corresponds with an outcome that is 0.66% likely. </a:t>
          </a:r>
        </a:p>
        <a:p>
          <a:endParaRPr lang="en-US" sz="1400"/>
        </a:p>
        <a:p>
          <a:r>
            <a:rPr lang="en-US" sz="1400"/>
            <a:t>We have to reject our null hypothesis. In other words, we can feel fairly confident that the positive results exhibited by the group that took the new drug did not occur by chance. </a:t>
          </a:r>
        </a:p>
        <a:p>
          <a:endParaRPr lang="en-US" sz="1400" baseline="0"/>
        </a:p>
        <a:p>
          <a:r>
            <a:rPr lang="en-US" sz="1400" baseline="0"/>
            <a:t>Note: Hypothesis rule is:</a:t>
          </a:r>
        </a:p>
        <a:p>
          <a:r>
            <a:rPr lang="en-US" sz="1400" baseline="0"/>
            <a:t>If your P-Value is</a:t>
          </a:r>
          <a:r>
            <a:rPr lang="en-US" sz="1800" baseline="0"/>
            <a:t> </a:t>
          </a:r>
          <a:r>
            <a:rPr lang="en-US" sz="1400">
              <a:solidFill>
                <a:schemeClr val="dk1"/>
              </a:solidFill>
              <a:effectLst/>
              <a:latin typeface="+mn-lt"/>
              <a:ea typeface="+mn-ea"/>
              <a:cs typeface="+mn-cs"/>
            </a:rPr>
            <a:t>≤ 0.05, you will reject the null hypotheis</a:t>
          </a:r>
          <a:endParaRPr lang="en-US"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581025</xdr:colOff>
      <xdr:row>1</xdr:row>
      <xdr:rowOff>1</xdr:rowOff>
    </xdr:from>
    <xdr:to>
      <xdr:col>14</xdr:col>
      <xdr:colOff>485775</xdr:colOff>
      <xdr:row>10</xdr:row>
      <xdr:rowOff>123826</xdr:rowOff>
    </xdr:to>
    <xdr:sp macro="" textlink="">
      <xdr:nvSpPr>
        <xdr:cNvPr id="2" name="TextBox 1"/>
        <xdr:cNvSpPr txBox="1"/>
      </xdr:nvSpPr>
      <xdr:spPr>
        <a:xfrm>
          <a:off x="7781925" y="238126"/>
          <a:ext cx="8058150"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aseline="0"/>
            <a:t>Your hypothesis would be:</a:t>
          </a:r>
        </a:p>
        <a:p>
          <a:endParaRPr lang="en-US" sz="1400" baseline="0"/>
        </a:p>
        <a:p>
          <a:r>
            <a:rPr lang="en-US" sz="1800">
              <a:solidFill>
                <a:schemeClr val="dk1"/>
              </a:solidFill>
              <a:effectLst/>
              <a:latin typeface="+mn-lt"/>
              <a:ea typeface="+mn-ea"/>
              <a:cs typeface="+mn-cs"/>
            </a:rPr>
            <a:t>H</a:t>
          </a:r>
          <a:r>
            <a:rPr lang="en-US" sz="1800" baseline="-25000">
              <a:solidFill>
                <a:schemeClr val="dk1"/>
              </a:solidFill>
              <a:effectLst/>
              <a:latin typeface="+mn-lt"/>
              <a:ea typeface="+mn-ea"/>
              <a:cs typeface="+mn-cs"/>
            </a:rPr>
            <a:t>0</a:t>
          </a:r>
          <a:r>
            <a:rPr lang="en-US" sz="1800">
              <a:solidFill>
                <a:schemeClr val="dk1"/>
              </a:solidFill>
              <a:effectLst/>
              <a:latin typeface="+mn-lt"/>
              <a:ea typeface="+mn-ea"/>
              <a:cs typeface="+mn-cs"/>
            </a:rPr>
            <a:t> : µ </a:t>
          </a:r>
          <a:r>
            <a:rPr lang="en-US" sz="1800" baseline="-25000">
              <a:solidFill>
                <a:schemeClr val="dk1"/>
              </a:solidFill>
              <a:effectLst/>
              <a:latin typeface="+mn-lt"/>
              <a:ea typeface="+mn-ea"/>
              <a:cs typeface="+mn-cs"/>
            </a:rPr>
            <a:t>of Heathrow</a:t>
          </a:r>
          <a:r>
            <a:rPr lang="en-US" sz="1800" baseline="0">
              <a:solidFill>
                <a:schemeClr val="dk1"/>
              </a:solidFill>
              <a:effectLst/>
              <a:latin typeface="+mn-lt"/>
              <a:ea typeface="+mn-ea"/>
              <a:cs typeface="+mn-cs"/>
            </a:rPr>
            <a:t> </a:t>
          </a:r>
          <a:r>
            <a:rPr lang="en-US" sz="1800">
              <a:solidFill>
                <a:schemeClr val="dk1"/>
              </a:solidFill>
              <a:effectLst/>
              <a:latin typeface="+mn-lt"/>
              <a:ea typeface="+mn-ea"/>
              <a:cs typeface="+mn-cs"/>
            </a:rPr>
            <a:t>≤ 7</a:t>
          </a:r>
        </a:p>
        <a:p>
          <a:r>
            <a:rPr lang="en-US" sz="1800">
              <a:solidFill>
                <a:schemeClr val="dk1"/>
              </a:solidFill>
              <a:effectLst/>
              <a:latin typeface="+mn-lt"/>
              <a:ea typeface="+mn-ea"/>
              <a:cs typeface="+mn-cs"/>
            </a:rPr>
            <a:t>H</a:t>
          </a:r>
          <a:r>
            <a:rPr lang="en-US" sz="1800" baseline="-25000">
              <a:solidFill>
                <a:schemeClr val="dk1"/>
              </a:solidFill>
              <a:effectLst/>
              <a:latin typeface="+mn-lt"/>
              <a:ea typeface="+mn-ea"/>
              <a:cs typeface="+mn-cs"/>
            </a:rPr>
            <a:t>a</a:t>
          </a:r>
          <a:r>
            <a:rPr lang="en-US" sz="1800">
              <a:solidFill>
                <a:schemeClr val="dk1"/>
              </a:solidFill>
              <a:effectLst/>
              <a:latin typeface="+mn-lt"/>
              <a:ea typeface="+mn-ea"/>
              <a:cs typeface="+mn-cs"/>
            </a:rPr>
            <a:t> : µ </a:t>
          </a:r>
          <a:r>
            <a:rPr lang="en-US" sz="1800" baseline="-25000">
              <a:solidFill>
                <a:schemeClr val="dk1"/>
              </a:solidFill>
              <a:effectLst/>
              <a:latin typeface="+mn-lt"/>
              <a:ea typeface="+mn-ea"/>
              <a:cs typeface="+mn-cs"/>
            </a:rPr>
            <a:t>of Heathrow</a:t>
          </a:r>
          <a:r>
            <a:rPr lang="en-US" sz="1800" baseline="0">
              <a:solidFill>
                <a:schemeClr val="dk1"/>
              </a:solidFill>
              <a:effectLst/>
              <a:latin typeface="+mn-lt"/>
              <a:ea typeface="+mn-ea"/>
              <a:cs typeface="+mn-cs"/>
            </a:rPr>
            <a:t> </a:t>
          </a:r>
          <a:r>
            <a:rPr lang="en-US" sz="1800">
              <a:solidFill>
                <a:schemeClr val="dk1"/>
              </a:solidFill>
              <a:effectLst/>
              <a:latin typeface="+mn-lt"/>
              <a:ea typeface="+mn-ea"/>
              <a:cs typeface="+mn-cs"/>
            </a:rPr>
            <a:t>&gt; 7</a:t>
          </a:r>
        </a:p>
        <a:p>
          <a:endParaRPr lang="en-US" sz="1400" baseline="0"/>
        </a:p>
        <a:p>
          <a:r>
            <a:rPr lang="en-US" sz="1400" baseline="0"/>
            <a:t>Follow the instructions to find your P-Value</a:t>
          </a:r>
        </a:p>
        <a:p>
          <a:r>
            <a:rPr lang="en-US" sz="1400" baseline="0"/>
            <a:t>If your P-Value is</a:t>
          </a:r>
          <a:r>
            <a:rPr lang="en-US" sz="1800" baseline="0"/>
            <a:t> </a:t>
          </a:r>
          <a:r>
            <a:rPr lang="en-US" sz="1400">
              <a:solidFill>
                <a:schemeClr val="dk1"/>
              </a:solidFill>
              <a:effectLst/>
              <a:latin typeface="+mn-lt"/>
              <a:ea typeface="+mn-ea"/>
              <a:cs typeface="+mn-cs"/>
            </a:rPr>
            <a:t>≤ 0.05, you will reject the null hypotheis</a:t>
          </a:r>
          <a:endParaRPr lang="en-US" sz="1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2"/>
  <sheetViews>
    <sheetView tabSelected="1" workbookViewId="0">
      <selection activeCell="D18" sqref="D18"/>
    </sheetView>
  </sheetViews>
  <sheetFormatPr defaultRowHeight="15.75"/>
  <cols>
    <col min="2" max="2" width="43.25" bestFit="1" customWidth="1"/>
    <col min="3" max="3" width="15.125" customWidth="1"/>
    <col min="4" max="4" width="36.375" bestFit="1" customWidth="1"/>
  </cols>
  <sheetData>
    <row r="1" spans="2:4">
      <c r="B1" s="20" t="s">
        <v>27</v>
      </c>
      <c r="C1">
        <v>2219</v>
      </c>
    </row>
    <row r="2" spans="2:4">
      <c r="B2" s="20" t="s">
        <v>28</v>
      </c>
      <c r="C2">
        <v>26</v>
      </c>
    </row>
    <row r="3" spans="2:4">
      <c r="B3" s="20" t="s">
        <v>29</v>
      </c>
      <c r="C3" s="1">
        <f>C2/C1</f>
        <v>1.1716989634970707E-2</v>
      </c>
    </row>
    <row r="4" spans="2:4">
      <c r="B4" s="20"/>
    </row>
    <row r="5" spans="2:4">
      <c r="B5" s="20" t="s">
        <v>30</v>
      </c>
      <c r="C5">
        <v>2035</v>
      </c>
    </row>
    <row r="6" spans="2:4">
      <c r="B6" s="20" t="s">
        <v>31</v>
      </c>
      <c r="C6">
        <v>46</v>
      </c>
    </row>
    <row r="7" spans="2:4">
      <c r="B7" s="20" t="s">
        <v>32</v>
      </c>
      <c r="C7" s="1">
        <f>C6/C5</f>
        <v>2.2604422604422605E-2</v>
      </c>
    </row>
    <row r="8" spans="2:4">
      <c r="B8" s="20"/>
    </row>
    <row r="9" spans="2:4">
      <c r="B9" s="20" t="s">
        <v>33</v>
      </c>
      <c r="C9" s="1">
        <f>C7-C3</f>
        <v>1.0887432969451898E-2</v>
      </c>
      <c r="D9" s="23" t="s">
        <v>36</v>
      </c>
    </row>
    <row r="10" spans="2:4">
      <c r="B10" s="20"/>
    </row>
    <row r="11" spans="2:4">
      <c r="B11" s="21" t="s">
        <v>2</v>
      </c>
      <c r="C11" s="2">
        <v>0</v>
      </c>
      <c r="D11" s="23" t="s">
        <v>15</v>
      </c>
    </row>
    <row r="12" spans="2:4">
      <c r="B12" s="21"/>
    </row>
    <row r="13" spans="2:4">
      <c r="B13" s="21" t="s">
        <v>0</v>
      </c>
      <c r="C13" s="1">
        <f>SQRT((C3*(1-C3)/C1)+(C7*(1-C7)/C5))</f>
        <v>4.0093853583056558E-3</v>
      </c>
      <c r="D13" s="23" t="s">
        <v>34</v>
      </c>
    </row>
    <row r="14" spans="2:4">
      <c r="B14" s="21" t="s">
        <v>3</v>
      </c>
      <c r="C14" s="3">
        <f>C9/C13</f>
        <v>2.715486788242492</v>
      </c>
      <c r="D14" s="23" t="s">
        <v>35</v>
      </c>
    </row>
    <row r="15" spans="2:4">
      <c r="B15" s="21"/>
    </row>
    <row r="16" spans="2:4">
      <c r="B16" s="22" t="s">
        <v>5</v>
      </c>
      <c r="C16" s="24">
        <f>2*(1-NORMSDIST(C14))</f>
        <v>6.617841686426873E-3</v>
      </c>
      <c r="D16" s="25" t="s">
        <v>37</v>
      </c>
    </row>
    <row r="22" spans="3:3">
      <c r="C22" s="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selection activeCell="G14" sqref="G14"/>
    </sheetView>
  </sheetViews>
  <sheetFormatPr defaultColWidth="13.375" defaultRowHeight="15.75"/>
  <cols>
    <col min="1" max="1" width="11.125" style="5" customWidth="1"/>
    <col min="2" max="2" width="6.625" style="5" customWidth="1"/>
    <col min="3" max="3" width="30" style="5" customWidth="1"/>
    <col min="4" max="4" width="13.875" style="5" customWidth="1"/>
    <col min="5" max="5" width="13.375" style="5"/>
    <col min="6" max="6" width="19.5" style="5" bestFit="1" customWidth="1"/>
    <col min="7" max="16384" width="13.375" style="5"/>
  </cols>
  <sheetData>
    <row r="1" spans="1:6" ht="18.75">
      <c r="A1" s="4" t="s">
        <v>6</v>
      </c>
      <c r="C1" s="68" t="s">
        <v>7</v>
      </c>
      <c r="D1" s="68"/>
      <c r="E1" s="68"/>
    </row>
    <row r="2" spans="1:6" ht="18.75">
      <c r="A2" s="6">
        <v>5</v>
      </c>
      <c r="C2" s="68" t="s">
        <v>8</v>
      </c>
      <c r="D2" s="68"/>
      <c r="E2" s="68"/>
    </row>
    <row r="3" spans="1:6">
      <c r="A3" s="6">
        <v>7</v>
      </c>
      <c r="C3" s="7"/>
    </row>
    <row r="4" spans="1:6">
      <c r="A4" s="6">
        <v>8</v>
      </c>
      <c r="C4" s="7" t="s">
        <v>1</v>
      </c>
      <c r="F4" s="16" t="s">
        <v>19</v>
      </c>
    </row>
    <row r="5" spans="1:6">
      <c r="A5" s="6">
        <v>7</v>
      </c>
      <c r="C5" s="7" t="s">
        <v>9</v>
      </c>
      <c r="F5" s="16" t="s">
        <v>20</v>
      </c>
    </row>
    <row r="6" spans="1:6">
      <c r="A6" s="6">
        <v>8</v>
      </c>
      <c r="C6" s="7" t="s">
        <v>10</v>
      </c>
      <c r="D6" s="8"/>
      <c r="F6" s="16" t="s">
        <v>26</v>
      </c>
    </row>
    <row r="7" spans="1:6">
      <c r="A7" s="6">
        <v>8</v>
      </c>
      <c r="C7" s="7"/>
    </row>
    <row r="8" spans="1:6">
      <c r="A8" s="6">
        <v>8</v>
      </c>
      <c r="C8" s="7" t="s">
        <v>2</v>
      </c>
      <c r="D8" s="5">
        <v>7</v>
      </c>
      <c r="F8" s="18" t="s">
        <v>15</v>
      </c>
    </row>
    <row r="9" spans="1:6">
      <c r="A9" s="6">
        <v>7</v>
      </c>
      <c r="C9" s="7"/>
    </row>
    <row r="10" spans="1:6">
      <c r="A10" s="6">
        <v>8</v>
      </c>
      <c r="C10" s="7" t="s">
        <v>0</v>
      </c>
      <c r="D10" s="9"/>
      <c r="F10" s="16" t="s">
        <v>13</v>
      </c>
    </row>
    <row r="11" spans="1:6">
      <c r="A11" s="6">
        <v>10</v>
      </c>
      <c r="C11" s="7" t="s">
        <v>11</v>
      </c>
      <c r="D11" s="9"/>
      <c r="F11" s="16" t="s">
        <v>14</v>
      </c>
    </row>
    <row r="12" spans="1:6">
      <c r="A12" s="6">
        <v>6</v>
      </c>
      <c r="C12" s="7" t="s">
        <v>12</v>
      </c>
      <c r="D12" s="10"/>
      <c r="F12" s="16" t="s">
        <v>21</v>
      </c>
    </row>
    <row r="13" spans="1:6">
      <c r="A13" s="6">
        <v>7</v>
      </c>
      <c r="C13" s="7"/>
    </row>
    <row r="14" spans="1:6">
      <c r="A14" s="6">
        <v>8</v>
      </c>
      <c r="C14" s="11" t="s">
        <v>4</v>
      </c>
      <c r="D14" s="12"/>
      <c r="F14" s="16" t="s">
        <v>25</v>
      </c>
    </row>
    <row r="15" spans="1:6">
      <c r="A15" s="6">
        <v>8</v>
      </c>
    </row>
    <row r="16" spans="1:6">
      <c r="A16" s="6">
        <v>9</v>
      </c>
      <c r="C16" s="11"/>
      <c r="D16" s="12"/>
      <c r="F16" s="16"/>
    </row>
    <row r="17" spans="1:8">
      <c r="A17" s="6">
        <v>7</v>
      </c>
      <c r="C17" s="13"/>
    </row>
    <row r="18" spans="1:8">
      <c r="A18" s="6">
        <v>8</v>
      </c>
      <c r="C18" s="69" t="s">
        <v>17</v>
      </c>
      <c r="D18" s="69"/>
      <c r="E18" s="69"/>
      <c r="F18" s="69"/>
      <c r="G18" s="17"/>
      <c r="H18" s="17"/>
    </row>
    <row r="19" spans="1:8">
      <c r="A19" s="6">
        <v>7</v>
      </c>
      <c r="C19" s="69"/>
      <c r="D19" s="69"/>
      <c r="E19" s="69"/>
      <c r="F19" s="69"/>
      <c r="G19" s="17"/>
      <c r="H19" s="17"/>
    </row>
    <row r="20" spans="1:8">
      <c r="A20" s="6">
        <v>8</v>
      </c>
      <c r="C20" s="69"/>
      <c r="D20" s="69"/>
      <c r="E20" s="69"/>
      <c r="F20" s="69"/>
      <c r="G20" s="17"/>
      <c r="H20" s="17"/>
    </row>
    <row r="21" spans="1:8">
      <c r="A21" s="6">
        <v>8</v>
      </c>
      <c r="C21" s="19" t="s">
        <v>16</v>
      </c>
      <c r="D21" s="17"/>
      <c r="E21" s="17"/>
      <c r="F21" s="17"/>
      <c r="G21" s="17"/>
      <c r="H21" s="17"/>
    </row>
    <row r="22" spans="1:8">
      <c r="A22" s="6">
        <v>9</v>
      </c>
      <c r="C22" s="17"/>
      <c r="D22" s="17"/>
      <c r="E22" s="17"/>
      <c r="F22" s="17"/>
      <c r="G22" s="17"/>
      <c r="H22" s="17"/>
    </row>
    <row r="23" spans="1:8">
      <c r="A23" s="6">
        <v>6</v>
      </c>
      <c r="C23" s="15" t="s">
        <v>18</v>
      </c>
      <c r="D23" s="17"/>
      <c r="E23" s="17"/>
      <c r="F23" s="17"/>
      <c r="G23" s="17"/>
      <c r="H23" s="17"/>
    </row>
    <row r="24" spans="1:8">
      <c r="A24" s="6">
        <v>8</v>
      </c>
      <c r="C24" s="17"/>
      <c r="D24" s="17"/>
      <c r="E24" s="17"/>
      <c r="F24" s="17"/>
      <c r="G24" s="17"/>
      <c r="H24" s="17"/>
    </row>
    <row r="25" spans="1:8">
      <c r="A25" s="6">
        <v>6</v>
      </c>
      <c r="C25" s="17"/>
      <c r="D25" s="17"/>
      <c r="E25" s="17"/>
      <c r="F25" s="17"/>
      <c r="G25" s="17"/>
      <c r="H25" s="17"/>
    </row>
    <row r="26" spans="1:8">
      <c r="A26" s="6">
        <v>7</v>
      </c>
      <c r="C26" s="14" t="s">
        <v>22</v>
      </c>
      <c r="D26" s="17"/>
      <c r="E26" s="17"/>
      <c r="F26" s="17"/>
      <c r="G26" s="17"/>
      <c r="H26" s="17"/>
    </row>
    <row r="27" spans="1:8">
      <c r="A27" s="6">
        <v>8</v>
      </c>
      <c r="C27" s="17"/>
      <c r="D27" s="17"/>
      <c r="E27" s="17"/>
      <c r="F27" s="17"/>
      <c r="G27" s="17"/>
      <c r="H27" s="17"/>
    </row>
    <row r="28" spans="1:8">
      <c r="A28" s="6">
        <v>8</v>
      </c>
      <c r="C28" s="17"/>
      <c r="D28" s="17"/>
      <c r="E28" s="17"/>
      <c r="F28" s="17"/>
      <c r="G28" s="17"/>
      <c r="H28" s="17"/>
    </row>
    <row r="29" spans="1:8">
      <c r="A29" s="6">
        <v>6</v>
      </c>
      <c r="C29" s="14" t="s">
        <v>23</v>
      </c>
      <c r="D29" s="17"/>
      <c r="E29" s="17"/>
      <c r="F29" s="17"/>
      <c r="G29" s="17"/>
      <c r="H29" s="17"/>
    </row>
    <row r="30" spans="1:8">
      <c r="A30" s="6">
        <v>6</v>
      </c>
      <c r="C30" s="17"/>
      <c r="D30" s="17"/>
      <c r="E30" s="17"/>
      <c r="F30" s="17"/>
      <c r="G30" s="17"/>
      <c r="H30" s="17"/>
    </row>
    <row r="31" spans="1:8">
      <c r="A31" s="6">
        <v>8</v>
      </c>
      <c r="C31" s="17"/>
      <c r="D31" s="17"/>
      <c r="E31" s="17"/>
      <c r="F31" s="17"/>
      <c r="G31" s="17"/>
      <c r="H31" s="17"/>
    </row>
    <row r="32" spans="1:8">
      <c r="A32" s="6">
        <v>7</v>
      </c>
      <c r="C32" s="14" t="s">
        <v>24</v>
      </c>
      <c r="D32" s="17"/>
      <c r="E32" s="17"/>
      <c r="F32" s="17"/>
      <c r="G32" s="17"/>
      <c r="H32" s="17"/>
    </row>
    <row r="33" spans="1:8">
      <c r="A33" s="6">
        <v>7</v>
      </c>
      <c r="C33" s="17"/>
      <c r="D33" s="17"/>
      <c r="E33" s="17"/>
      <c r="F33" s="17"/>
      <c r="G33" s="17"/>
      <c r="H33" s="17"/>
    </row>
    <row r="34" spans="1:8">
      <c r="A34" s="6">
        <v>5</v>
      </c>
      <c r="C34" s="17"/>
      <c r="D34" s="17"/>
      <c r="E34" s="17"/>
      <c r="F34" s="17"/>
      <c r="G34" s="17"/>
      <c r="H34" s="17"/>
    </row>
    <row r="35" spans="1:8">
      <c r="A35" s="6">
        <v>6</v>
      </c>
      <c r="C35" s="17"/>
      <c r="D35" s="17"/>
      <c r="E35" s="17"/>
      <c r="F35" s="17"/>
      <c r="G35" s="17"/>
      <c r="H35" s="17"/>
    </row>
    <row r="36" spans="1:8">
      <c r="A36" s="6">
        <v>7</v>
      </c>
      <c r="C36" s="17"/>
      <c r="D36" s="17"/>
      <c r="E36" s="17"/>
      <c r="F36" s="17"/>
      <c r="G36" s="17"/>
      <c r="H36" s="17"/>
    </row>
    <row r="37" spans="1:8">
      <c r="A37" s="6">
        <v>7</v>
      </c>
      <c r="C37" s="17"/>
      <c r="D37" s="17"/>
      <c r="E37" s="17"/>
      <c r="F37" s="17"/>
      <c r="G37" s="17"/>
      <c r="H37" s="17"/>
    </row>
    <row r="38" spans="1:8">
      <c r="A38" s="6">
        <v>7</v>
      </c>
      <c r="C38" s="17"/>
      <c r="D38" s="17"/>
      <c r="E38" s="17"/>
      <c r="F38" s="17"/>
      <c r="G38" s="17"/>
      <c r="H38" s="17"/>
    </row>
    <row r="39" spans="1:8">
      <c r="A39" s="6">
        <v>6</v>
      </c>
      <c r="C39" s="17"/>
      <c r="D39" s="17"/>
      <c r="E39" s="17"/>
      <c r="F39" s="17"/>
      <c r="G39" s="17"/>
      <c r="H39" s="17"/>
    </row>
    <row r="40" spans="1:8">
      <c r="A40" s="6">
        <v>7</v>
      </c>
      <c r="C40" s="17"/>
      <c r="D40" s="17"/>
      <c r="E40" s="17"/>
      <c r="F40" s="17"/>
      <c r="G40" s="17"/>
      <c r="H40" s="17"/>
    </row>
    <row r="41" spans="1:8">
      <c r="A41" s="6">
        <v>7</v>
      </c>
      <c r="C41" s="17"/>
      <c r="D41" s="17"/>
      <c r="E41" s="17"/>
      <c r="F41" s="17"/>
      <c r="G41" s="17"/>
      <c r="H41" s="17"/>
    </row>
    <row r="42" spans="1:8">
      <c r="A42" s="6">
        <v>8</v>
      </c>
      <c r="C42" s="17"/>
      <c r="D42" s="17"/>
      <c r="E42" s="17"/>
      <c r="F42" s="17"/>
      <c r="G42" s="17"/>
      <c r="H42" s="17"/>
    </row>
    <row r="43" spans="1:8">
      <c r="A43" s="6">
        <v>9</v>
      </c>
      <c r="C43" s="7"/>
      <c r="G43" s="17"/>
      <c r="H43" s="17"/>
    </row>
    <row r="44" spans="1:8">
      <c r="A44" s="6">
        <v>7</v>
      </c>
      <c r="C44" s="7"/>
      <c r="G44" s="17"/>
      <c r="H44" s="17"/>
    </row>
    <row r="45" spans="1:8">
      <c r="A45" s="6">
        <v>9</v>
      </c>
      <c r="C45" s="7"/>
    </row>
    <row r="46" spans="1:8">
      <c r="A46" s="6">
        <v>5</v>
      </c>
      <c r="C46" s="7"/>
    </row>
    <row r="47" spans="1:8">
      <c r="A47" s="6">
        <v>7</v>
      </c>
      <c r="C47" s="7"/>
    </row>
    <row r="48" spans="1:8">
      <c r="A48" s="6">
        <v>7</v>
      </c>
      <c r="C48" s="7"/>
    </row>
    <row r="49" spans="1:3">
      <c r="A49" s="6">
        <v>5</v>
      </c>
      <c r="C49" s="7"/>
    </row>
    <row r="50" spans="1:3">
      <c r="A50" s="6">
        <v>8</v>
      </c>
      <c r="C50" s="7"/>
    </row>
    <row r="51" spans="1:3">
      <c r="A51" s="6">
        <v>7</v>
      </c>
    </row>
    <row r="52" spans="1:3">
      <c r="A52" s="6">
        <v>8</v>
      </c>
    </row>
    <row r="53" spans="1:3">
      <c r="A53" s="6">
        <v>8</v>
      </c>
    </row>
    <row r="54" spans="1:3">
      <c r="A54" s="6">
        <v>8</v>
      </c>
    </row>
    <row r="55" spans="1:3">
      <c r="A55" s="6">
        <v>7</v>
      </c>
    </row>
    <row r="56" spans="1:3">
      <c r="A56" s="6">
        <v>6</v>
      </c>
    </row>
    <row r="57" spans="1:3">
      <c r="A57" s="6">
        <v>7</v>
      </c>
    </row>
    <row r="58" spans="1:3">
      <c r="A58" s="6">
        <v>7</v>
      </c>
    </row>
    <row r="59" spans="1:3">
      <c r="A59" s="6">
        <v>7</v>
      </c>
    </row>
    <row r="60" spans="1:3">
      <c r="A60" s="6">
        <v>7</v>
      </c>
    </row>
    <row r="61" spans="1:3">
      <c r="A61" s="6">
        <v>8</v>
      </c>
    </row>
  </sheetData>
  <mergeCells count="3">
    <mergeCell ref="C1:E1"/>
    <mergeCell ref="C2:E2"/>
    <mergeCell ref="C18:F20"/>
  </mergeCells>
  <printOptions headings="1" gridLines="1" gridLinesSet="0"/>
  <pageMargins left="0.75" right="0.75" top="1" bottom="1" header="0.5" footer="0.5"/>
  <pageSetup orientation="portrait" horizontalDpi="4294967293" verticalDpi="0"/>
  <headerFooter alignWithMargins="0">
    <oddHeader>&amp;A</oddHeader>
    <oddFooter>Page &amp;P</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P56"/>
  <sheetViews>
    <sheetView zoomScaleNormal="100" workbookViewId="0"/>
  </sheetViews>
  <sheetFormatPr defaultRowHeight="15"/>
  <cols>
    <col min="1" max="1" width="12" style="26" bestFit="1" customWidth="1"/>
    <col min="2" max="2" width="1.75" style="26" customWidth="1"/>
    <col min="3" max="3" width="23" style="26" customWidth="1"/>
    <col min="4" max="4" width="12.125" style="26" customWidth="1"/>
    <col min="5" max="5" width="4.625" style="26" customWidth="1"/>
    <col min="6" max="6" width="8.375" style="26" bestFit="1" customWidth="1"/>
    <col min="7" max="7" width="9" style="26"/>
    <col min="8" max="8" width="10.25" style="26" customWidth="1"/>
    <col min="9" max="16384" width="9" style="26"/>
  </cols>
  <sheetData>
    <row r="1" spans="3:16">
      <c r="C1" s="26" t="s">
        <v>100</v>
      </c>
      <c r="P1" s="26" t="s">
        <v>99</v>
      </c>
    </row>
    <row r="2" spans="3:16">
      <c r="C2" s="26" t="s">
        <v>98</v>
      </c>
      <c r="P2" s="26" t="s">
        <v>97</v>
      </c>
    </row>
    <row r="3" spans="3:16">
      <c r="C3" s="26" t="s">
        <v>96</v>
      </c>
      <c r="P3" s="26" t="s">
        <v>95</v>
      </c>
    </row>
    <row r="4" spans="3:16" ht="18">
      <c r="C4" s="26" t="s">
        <v>94</v>
      </c>
    </row>
    <row r="5" spans="3:16">
      <c r="C5" s="26" t="s">
        <v>93</v>
      </c>
    </row>
    <row r="6" spans="3:16">
      <c r="C6" s="26" t="s">
        <v>92</v>
      </c>
    </row>
    <row r="7" spans="3:16">
      <c r="C7" s="26" t="s">
        <v>91</v>
      </c>
    </row>
    <row r="8" spans="3:16" ht="18">
      <c r="C8" s="26" t="s">
        <v>90</v>
      </c>
    </row>
    <row r="9" spans="3:16" ht="18">
      <c r="C9" s="26" t="s">
        <v>89</v>
      </c>
    </row>
    <row r="10" spans="3:16" ht="15.75">
      <c r="C10" s="26" t="s">
        <v>88</v>
      </c>
    </row>
    <row r="11" spans="3:16" ht="15.75">
      <c r="C11" s="26" t="s">
        <v>87</v>
      </c>
    </row>
    <row r="13" spans="3:16" ht="60">
      <c r="C13" s="66" t="s">
        <v>86</v>
      </c>
      <c r="D13" s="65"/>
      <c r="E13" s="65"/>
      <c r="F13" s="65"/>
      <c r="G13" s="65"/>
      <c r="H13" s="65"/>
      <c r="I13" s="65"/>
      <c r="J13" s="64"/>
    </row>
    <row r="15" spans="3:16">
      <c r="C15" s="63" t="s">
        <v>85</v>
      </c>
      <c r="D15" s="62"/>
    </row>
    <row r="16" spans="3:16">
      <c r="C16" s="52" t="s">
        <v>84</v>
      </c>
      <c r="D16" s="61" t="s">
        <v>83</v>
      </c>
      <c r="E16" s="60"/>
      <c r="F16" s="60"/>
      <c r="G16" s="60"/>
      <c r="H16" s="60"/>
      <c r="I16" s="60"/>
      <c r="J16" s="60"/>
      <c r="K16" s="60"/>
      <c r="L16" s="59"/>
    </row>
    <row r="17" spans="1:12">
      <c r="C17" s="52" t="s">
        <v>82</v>
      </c>
      <c r="D17" s="61" t="s">
        <v>81</v>
      </c>
      <c r="E17" s="60"/>
      <c r="F17" s="60"/>
      <c r="G17" s="60"/>
      <c r="H17" s="60"/>
      <c r="I17" s="60"/>
      <c r="J17" s="60"/>
      <c r="K17" s="60"/>
      <c r="L17" s="59"/>
    </row>
    <row r="18" spans="1:12">
      <c r="C18" s="52" t="s">
        <v>80</v>
      </c>
      <c r="D18" s="58" t="s">
        <v>79</v>
      </c>
      <c r="E18" s="57"/>
      <c r="F18" s="57"/>
      <c r="G18" s="57"/>
      <c r="H18" s="57"/>
      <c r="I18" s="57"/>
      <c r="J18" s="57"/>
      <c r="K18" s="57"/>
      <c r="L18" s="56"/>
    </row>
    <row r="19" spans="1:12" ht="15.75">
      <c r="D19" s="55" t="s">
        <v>78</v>
      </c>
      <c r="E19" s="54"/>
      <c r="F19" s="54"/>
      <c r="G19" s="54"/>
      <c r="H19" s="54"/>
      <c r="I19" s="54"/>
      <c r="J19" s="54"/>
      <c r="K19" s="54"/>
      <c r="L19" s="53"/>
    </row>
    <row r="20" spans="1:12" ht="18">
      <c r="A20" s="52" t="s">
        <v>77</v>
      </c>
      <c r="C20" s="44" t="s">
        <v>76</v>
      </c>
      <c r="D20" s="51"/>
      <c r="E20" s="51"/>
      <c r="F20" s="51"/>
    </row>
    <row r="21" spans="1:12">
      <c r="A21" s="27">
        <v>98356</v>
      </c>
      <c r="D21" s="51"/>
      <c r="E21" s="51"/>
      <c r="F21" s="51"/>
    </row>
    <row r="22" spans="1:12">
      <c r="A22" s="27">
        <v>120491.99999999935</v>
      </c>
    </row>
    <row r="23" spans="1:12" ht="18">
      <c r="A23" s="27">
        <v>119398</v>
      </c>
      <c r="C23" s="37" t="s">
        <v>75</v>
      </c>
      <c r="D23" s="51" t="s">
        <v>74</v>
      </c>
      <c r="E23" s="51"/>
      <c r="F23" s="26" t="s">
        <v>73</v>
      </c>
    </row>
    <row r="24" spans="1:12" ht="18">
      <c r="A24" s="27">
        <v>92682</v>
      </c>
      <c r="F24" s="26" t="s">
        <v>72</v>
      </c>
    </row>
    <row r="25" spans="1:12">
      <c r="A25" s="27">
        <v>113284</v>
      </c>
      <c r="C25" s="44" t="s">
        <v>71</v>
      </c>
      <c r="D25" s="43"/>
      <c r="E25" s="43"/>
      <c r="F25" s="43"/>
      <c r="G25" s="43"/>
      <c r="H25" s="43"/>
      <c r="I25" s="37"/>
    </row>
    <row r="26" spans="1:12">
      <c r="A26" s="27">
        <v>79398</v>
      </c>
      <c r="C26" s="39" t="s">
        <v>70</v>
      </c>
      <c r="D26" s="50"/>
    </row>
    <row r="27" spans="1:12" ht="15.75">
      <c r="A27" s="27">
        <v>82503</v>
      </c>
      <c r="C27" s="39" t="s">
        <v>69</v>
      </c>
      <c r="D27" s="49"/>
    </row>
    <row r="28" spans="1:12" ht="15.75">
      <c r="A28" s="27">
        <v>81485</v>
      </c>
      <c r="C28" s="39" t="s">
        <v>68</v>
      </c>
      <c r="D28" s="48"/>
    </row>
    <row r="29" spans="1:12">
      <c r="A29" s="27">
        <v>84083</v>
      </c>
      <c r="C29" s="39" t="s">
        <v>67</v>
      </c>
      <c r="D29" s="46"/>
      <c r="F29" s="26" t="str">
        <f>IF(D29="","",IF(D29="z","Because Sigma Known",IF(D29="t","Because Sigma NOT Known","Please Enter a z or t")))</f>
        <v/>
      </c>
    </row>
    <row r="30" spans="1:12">
      <c r="A30" s="27">
        <v>76384</v>
      </c>
      <c r="C30" s="39" t="s">
        <v>66</v>
      </c>
      <c r="D30" s="38"/>
    </row>
    <row r="31" spans="1:12" ht="15.75">
      <c r="A31" s="27">
        <v>86539</v>
      </c>
      <c r="C31" s="39" t="s">
        <v>65</v>
      </c>
      <c r="D31" s="47"/>
      <c r="F31" s="26" t="s">
        <v>64</v>
      </c>
    </row>
    <row r="32" spans="1:12">
      <c r="A32" s="27">
        <v>69894</v>
      </c>
      <c r="C32" s="39" t="s">
        <v>63</v>
      </c>
      <c r="D32" s="46"/>
    </row>
    <row r="33" spans="1:11">
      <c r="A33" s="27">
        <v>67810</v>
      </c>
      <c r="C33" s="39" t="s">
        <v>62</v>
      </c>
      <c r="D33" s="46"/>
    </row>
    <row r="34" spans="1:11">
      <c r="A34" s="27">
        <v>84219</v>
      </c>
      <c r="C34" s="39" t="s">
        <v>61</v>
      </c>
      <c r="D34" s="38"/>
      <c r="F34" s="26" t="str">
        <f>IF(D29="","",IF(D29="z"," =Sigma/SQRT(n)",IF(D29="t"," =s/SQRT(n)",IF(OR(D29&lt;&gt;"z",D29&lt;&gt;"t"),"."))))</f>
        <v/>
      </c>
      <c r="H34" s="26" t="s">
        <v>60</v>
      </c>
    </row>
    <row r="35" spans="1:11" ht="18">
      <c r="A35" s="27">
        <v>90242</v>
      </c>
      <c r="C35" s="39" t="str">
        <f>"Test Statistic = "&amp;IF(D29="z","z",IF(D29="t","t",""))&amp;" ="</f>
        <v>Test Statistic =  =</v>
      </c>
      <c r="D35" s="38"/>
      <c r="F35" s="26" t="s">
        <v>59</v>
      </c>
      <c r="H35" s="26" t="s">
        <v>58</v>
      </c>
    </row>
    <row r="36" spans="1:11">
      <c r="A36" s="27">
        <v>104294</v>
      </c>
    </row>
    <row r="37" spans="1:11">
      <c r="A37" s="27">
        <v>86642</v>
      </c>
      <c r="C37" s="44" t="s">
        <v>57</v>
      </c>
      <c r="D37" s="43"/>
      <c r="E37" s="43"/>
      <c r="F37" s="43"/>
      <c r="G37" s="43"/>
      <c r="H37" s="42"/>
    </row>
    <row r="38" spans="1:11" ht="18">
      <c r="A38" s="27">
        <v>85646</v>
      </c>
      <c r="C38" s="41" t="s">
        <v>51</v>
      </c>
      <c r="D38" s="36" t="s">
        <v>56</v>
      </c>
      <c r="E38" s="35"/>
      <c r="F38" s="35"/>
      <c r="G38" s="35"/>
      <c r="H38" s="40"/>
      <c r="I38" s="36"/>
      <c r="J38" s="35"/>
      <c r="K38" s="40"/>
    </row>
    <row r="39" spans="1:11">
      <c r="A39" s="27">
        <v>73286</v>
      </c>
      <c r="C39" s="39" t="s">
        <v>55</v>
      </c>
      <c r="D39" s="45"/>
      <c r="G39" s="26" t="s">
        <v>54</v>
      </c>
      <c r="I39" s="26" t="s">
        <v>53</v>
      </c>
    </row>
    <row r="40" spans="1:11">
      <c r="A40" s="27">
        <v>65074</v>
      </c>
    </row>
    <row r="41" spans="1:11">
      <c r="A41" s="27">
        <v>77829</v>
      </c>
      <c r="C41" s="44" t="s">
        <v>52</v>
      </c>
      <c r="D41" s="43"/>
      <c r="E41" s="43"/>
      <c r="F41" s="43"/>
      <c r="G41" s="43"/>
      <c r="H41" s="42"/>
    </row>
    <row r="42" spans="1:11" ht="18">
      <c r="A42" s="27">
        <v>106881</v>
      </c>
      <c r="C42" s="41" t="s">
        <v>51</v>
      </c>
      <c r="D42" s="36" t="s">
        <v>50</v>
      </c>
      <c r="E42" s="35"/>
      <c r="F42" s="35"/>
      <c r="G42" s="35"/>
      <c r="H42" s="40"/>
      <c r="I42" s="36"/>
      <c r="J42" s="35"/>
      <c r="K42" s="40"/>
    </row>
    <row r="43" spans="1:11">
      <c r="A43" s="27">
        <v>83221</v>
      </c>
      <c r="C43" s="39" t="s">
        <v>49</v>
      </c>
      <c r="D43" s="38"/>
      <c r="G43" s="26" t="s">
        <v>48</v>
      </c>
      <c r="I43" s="26" t="s">
        <v>47</v>
      </c>
    </row>
    <row r="44" spans="1:11">
      <c r="A44" s="27">
        <v>88483</v>
      </c>
    </row>
    <row r="45" spans="1:11">
      <c r="A45" s="27">
        <v>80998</v>
      </c>
    </row>
    <row r="46" spans="1:11">
      <c r="A46" s="27">
        <v>84734</v>
      </c>
      <c r="C46" s="37" t="s">
        <v>46</v>
      </c>
    </row>
    <row r="47" spans="1:11">
      <c r="A47" s="27">
        <v>126949</v>
      </c>
      <c r="C47" s="36" t="s">
        <v>45</v>
      </c>
      <c r="D47" s="35"/>
      <c r="E47" s="35"/>
      <c r="F47" s="35"/>
      <c r="G47" s="35"/>
      <c r="H47" s="35"/>
      <c r="I47" s="34"/>
    </row>
    <row r="48" spans="1:11">
      <c r="A48" s="27">
        <v>64085</v>
      </c>
      <c r="C48" s="36" t="s">
        <v>44</v>
      </c>
      <c r="D48" s="35"/>
      <c r="E48" s="35"/>
      <c r="F48" s="35"/>
      <c r="G48" s="35"/>
      <c r="H48" s="35"/>
      <c r="I48" s="34"/>
    </row>
    <row r="49" spans="1:9">
      <c r="A49" s="27">
        <v>81469</v>
      </c>
      <c r="C49" s="33" t="s">
        <v>43</v>
      </c>
      <c r="D49" s="32"/>
      <c r="E49" s="32"/>
      <c r="F49" s="32"/>
      <c r="G49" s="32"/>
      <c r="H49" s="32"/>
      <c r="I49" s="31"/>
    </row>
    <row r="50" spans="1:9">
      <c r="A50" s="27">
        <v>85769</v>
      </c>
      <c r="C50" s="30" t="s">
        <v>42</v>
      </c>
      <c r="D50" s="29"/>
      <c r="E50" s="29"/>
      <c r="F50" s="29"/>
      <c r="G50" s="29"/>
      <c r="H50" s="29"/>
      <c r="I50" s="28"/>
    </row>
    <row r="51" spans="1:9">
      <c r="A51" s="27">
        <v>98864</v>
      </c>
      <c r="C51" s="33" t="s">
        <v>41</v>
      </c>
      <c r="D51" s="32"/>
      <c r="E51" s="32"/>
      <c r="F51" s="32"/>
      <c r="G51" s="32"/>
      <c r="H51" s="32"/>
      <c r="I51" s="31"/>
    </row>
    <row r="52" spans="1:9">
      <c r="A52" s="27">
        <v>92132</v>
      </c>
      <c r="C52" s="30" t="s">
        <v>40</v>
      </c>
      <c r="D52" s="29"/>
      <c r="E52" s="29"/>
      <c r="F52" s="29"/>
      <c r="G52" s="29"/>
      <c r="H52" s="29"/>
      <c r="I52" s="28"/>
    </row>
    <row r="53" spans="1:9">
      <c r="A53" s="27">
        <v>65025</v>
      </c>
      <c r="C53" s="33" t="s">
        <v>39</v>
      </c>
      <c r="D53" s="32"/>
      <c r="E53" s="32"/>
      <c r="F53" s="32"/>
      <c r="G53" s="32"/>
      <c r="H53" s="32"/>
      <c r="I53" s="31"/>
    </row>
    <row r="54" spans="1:9">
      <c r="A54" s="27">
        <v>101594</v>
      </c>
      <c r="C54" s="30" t="s">
        <v>38</v>
      </c>
      <c r="D54" s="29"/>
      <c r="E54" s="29"/>
      <c r="F54" s="29"/>
      <c r="G54" s="29"/>
      <c r="H54" s="29"/>
      <c r="I54" s="28"/>
    </row>
    <row r="55" spans="1:9">
      <c r="A55" s="27">
        <v>91250</v>
      </c>
    </row>
    <row r="56" spans="1:9">
      <c r="A56" s="27">
        <v>98426</v>
      </c>
    </row>
  </sheetData>
  <conditionalFormatting sqref="D16:L19">
    <cfRule type="expression" dxfId="3" priority="2">
      <formula>$B16=""</formula>
    </cfRule>
  </conditionalFormatting>
  <conditionalFormatting sqref="C47:I54">
    <cfRule type="expression" dxfId="2" priority="1">
      <formula>$B47=""</formula>
    </cfRule>
  </conditionalFormatting>
  <dataValidations count="1">
    <dataValidation type="list" allowBlank="1" showInputMessage="1" showErrorMessage="1" sqref="D33">
      <formula1>$P$1:$P$3</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P56"/>
  <sheetViews>
    <sheetView topLeftCell="A13" zoomScale="85" zoomScaleNormal="85" workbookViewId="0">
      <selection activeCell="B47" sqref="B47:I54"/>
    </sheetView>
  </sheetViews>
  <sheetFormatPr defaultRowHeight="15"/>
  <cols>
    <col min="1" max="1" width="12" style="26" bestFit="1" customWidth="1"/>
    <col min="2" max="2" width="1.75" style="26" customWidth="1"/>
    <col min="3" max="3" width="23" style="26" customWidth="1"/>
    <col min="4" max="4" width="12.125" style="26" customWidth="1"/>
    <col min="5" max="5" width="4.625" style="26" customWidth="1"/>
    <col min="6" max="6" width="8.375" style="26" bestFit="1" customWidth="1"/>
    <col min="7" max="7" width="9" style="26"/>
    <col min="8" max="8" width="10.25" style="26" customWidth="1"/>
    <col min="9" max="16384" width="9" style="26"/>
  </cols>
  <sheetData>
    <row r="1" spans="2:16">
      <c r="C1" s="26" t="s">
        <v>100</v>
      </c>
      <c r="P1" s="26" t="s">
        <v>99</v>
      </c>
    </row>
    <row r="2" spans="2:16">
      <c r="C2" s="26" t="s">
        <v>98</v>
      </c>
      <c r="P2" s="26" t="s">
        <v>97</v>
      </c>
    </row>
    <row r="3" spans="2:16">
      <c r="C3" s="26" t="s">
        <v>96</v>
      </c>
      <c r="P3" s="26" t="s">
        <v>95</v>
      </c>
    </row>
    <row r="4" spans="2:16" ht="18">
      <c r="C4" s="26" t="s">
        <v>94</v>
      </c>
    </row>
    <row r="5" spans="2:16">
      <c r="C5" s="26" t="s">
        <v>93</v>
      </c>
    </row>
    <row r="6" spans="2:16">
      <c r="C6" s="26" t="s">
        <v>92</v>
      </c>
    </row>
    <row r="7" spans="2:16">
      <c r="C7" s="26" t="s">
        <v>91</v>
      </c>
    </row>
    <row r="8" spans="2:16" ht="18">
      <c r="C8" s="26" t="s">
        <v>90</v>
      </c>
    </row>
    <row r="9" spans="2:16" ht="18">
      <c r="C9" s="26" t="s">
        <v>89</v>
      </c>
    </row>
    <row r="10" spans="2:16" ht="15.75">
      <c r="C10" s="26" t="s">
        <v>88</v>
      </c>
    </row>
    <row r="11" spans="2:16" ht="15.75">
      <c r="C11" s="26" t="s">
        <v>87</v>
      </c>
    </row>
    <row r="13" spans="2:16" ht="60">
      <c r="C13" s="66" t="s">
        <v>86</v>
      </c>
      <c r="D13" s="65"/>
      <c r="E13" s="65"/>
      <c r="F13" s="65"/>
      <c r="G13" s="65"/>
      <c r="H13" s="65"/>
      <c r="I13" s="65"/>
      <c r="J13" s="64"/>
    </row>
    <row r="15" spans="2:16">
      <c r="C15" s="63" t="s">
        <v>85</v>
      </c>
      <c r="D15" s="62"/>
    </row>
    <row r="16" spans="2:16">
      <c r="B16" s="26" t="s">
        <v>101</v>
      </c>
      <c r="C16" s="52" t="s">
        <v>84</v>
      </c>
      <c r="D16" s="61" t="s">
        <v>83</v>
      </c>
      <c r="E16" s="60"/>
      <c r="F16" s="60"/>
      <c r="G16" s="60"/>
      <c r="H16" s="60"/>
      <c r="I16" s="60"/>
      <c r="J16" s="60"/>
      <c r="K16" s="60"/>
      <c r="L16" s="59"/>
    </row>
    <row r="17" spans="1:12">
      <c r="B17" s="26" t="s">
        <v>101</v>
      </c>
      <c r="C17" s="52" t="s">
        <v>82</v>
      </c>
      <c r="D17" s="61" t="s">
        <v>81</v>
      </c>
      <c r="E17" s="60"/>
      <c r="F17" s="60"/>
      <c r="G17" s="60"/>
      <c r="H17" s="60"/>
      <c r="I17" s="60"/>
      <c r="J17" s="60"/>
      <c r="K17" s="60"/>
      <c r="L17" s="59"/>
    </row>
    <row r="18" spans="1:12">
      <c r="B18" s="26" t="s">
        <v>101</v>
      </c>
      <c r="C18" s="52" t="s">
        <v>80</v>
      </c>
      <c r="D18" s="58" t="s">
        <v>79</v>
      </c>
      <c r="E18" s="57"/>
      <c r="F18" s="57"/>
      <c r="G18" s="57"/>
      <c r="H18" s="57"/>
      <c r="I18" s="57"/>
      <c r="J18" s="57"/>
      <c r="K18" s="57"/>
      <c r="L18" s="56"/>
    </row>
    <row r="19" spans="1:12" ht="15.75">
      <c r="B19" s="26" t="str">
        <f>IF(B18="","",".")</f>
        <v>.</v>
      </c>
      <c r="D19" s="55" t="s">
        <v>78</v>
      </c>
      <c r="E19" s="54"/>
      <c r="F19" s="54"/>
      <c r="G19" s="54"/>
      <c r="H19" s="54"/>
      <c r="I19" s="54"/>
      <c r="J19" s="54"/>
      <c r="K19" s="54"/>
      <c r="L19" s="53"/>
    </row>
    <row r="20" spans="1:12" ht="29.25">
      <c r="A20" s="52" t="s">
        <v>77</v>
      </c>
      <c r="C20" s="44" t="s">
        <v>76</v>
      </c>
      <c r="D20" s="51" t="s">
        <v>107</v>
      </c>
      <c r="E20" s="51" t="s">
        <v>106</v>
      </c>
      <c r="F20" s="67">
        <f>D26</f>
        <v>85000</v>
      </c>
    </row>
    <row r="21" spans="1:12" ht="29.25">
      <c r="A21" s="27">
        <v>98356</v>
      </c>
      <c r="D21" s="51" t="s">
        <v>105</v>
      </c>
      <c r="E21" s="51" t="s">
        <v>104</v>
      </c>
      <c r="F21" s="67">
        <f>D26</f>
        <v>85000</v>
      </c>
    </row>
    <row r="22" spans="1:12">
      <c r="A22" s="27">
        <v>120491.99999999935</v>
      </c>
    </row>
    <row r="23" spans="1:12" ht="18">
      <c r="A23" s="27">
        <v>119398</v>
      </c>
      <c r="C23" s="37" t="s">
        <v>75</v>
      </c>
      <c r="D23" s="51" t="s">
        <v>74</v>
      </c>
      <c r="E23" s="51">
        <v>0.05</v>
      </c>
      <c r="F23" s="26" t="s">
        <v>73</v>
      </c>
    </row>
    <row r="24" spans="1:12" ht="18">
      <c r="A24" s="27">
        <v>92682</v>
      </c>
      <c r="F24" s="26" t="s">
        <v>72</v>
      </c>
    </row>
    <row r="25" spans="1:12">
      <c r="A25" s="27">
        <v>113284</v>
      </c>
      <c r="C25" s="44" t="s">
        <v>71</v>
      </c>
      <c r="D25" s="43"/>
      <c r="E25" s="43"/>
      <c r="F25" s="43"/>
      <c r="G25" s="43"/>
      <c r="H25" s="43"/>
      <c r="I25" s="37"/>
    </row>
    <row r="26" spans="1:12">
      <c r="A26" s="27">
        <v>79398</v>
      </c>
      <c r="C26" s="39" t="s">
        <v>70</v>
      </c>
      <c r="D26" s="50">
        <v>85000</v>
      </c>
    </row>
    <row r="27" spans="1:12" ht="15.75">
      <c r="A27" s="27">
        <v>82503</v>
      </c>
      <c r="C27" s="39" t="s">
        <v>69</v>
      </c>
      <c r="D27" s="49">
        <v>12549</v>
      </c>
    </row>
    <row r="28" spans="1:12" ht="15.75">
      <c r="A28" s="27">
        <v>81485</v>
      </c>
      <c r="C28" s="39" t="s">
        <v>68</v>
      </c>
      <c r="D28" s="48" t="s">
        <v>103</v>
      </c>
    </row>
    <row r="29" spans="1:12">
      <c r="A29" s="27">
        <v>84083</v>
      </c>
      <c r="C29" s="39" t="s">
        <v>67</v>
      </c>
      <c r="D29" s="46" t="s">
        <v>102</v>
      </c>
      <c r="F29" s="26" t="str">
        <f>IF(D29="","",IF(D29="z","Because Sigma Known",IF(D29="t","Because Sigma NOT Known","Please Enter a z or t")))</f>
        <v>Because Sigma Known</v>
      </c>
    </row>
    <row r="30" spans="1:12">
      <c r="A30" s="27">
        <v>76384</v>
      </c>
      <c r="C30" s="39" t="s">
        <v>66</v>
      </c>
      <c r="D30" s="38">
        <f>COUNT(A21:A56)</f>
        <v>36</v>
      </c>
    </row>
    <row r="31" spans="1:12" ht="15.75">
      <c r="A31" s="27">
        <v>86539</v>
      </c>
      <c r="C31" s="39" t="s">
        <v>65</v>
      </c>
      <c r="D31" s="47">
        <f>AVERAGE(A21:A56)</f>
        <v>88594.999999999971</v>
      </c>
      <c r="F31" s="26" t="s">
        <v>64</v>
      </c>
    </row>
    <row r="32" spans="1:12">
      <c r="A32" s="27">
        <v>69894</v>
      </c>
      <c r="C32" s="39" t="s">
        <v>63</v>
      </c>
      <c r="D32" s="46">
        <f>E23</f>
        <v>0.05</v>
      </c>
    </row>
    <row r="33" spans="1:11">
      <c r="A33" s="27">
        <v>67810</v>
      </c>
      <c r="C33" s="39" t="s">
        <v>62</v>
      </c>
      <c r="D33" s="46" t="s">
        <v>97</v>
      </c>
    </row>
    <row r="34" spans="1:11">
      <c r="A34" s="27">
        <v>84219</v>
      </c>
      <c r="C34" s="39" t="s">
        <v>61</v>
      </c>
      <c r="D34" s="38">
        <f>D27/SQRT(D30)</f>
        <v>2091.5</v>
      </c>
      <c r="F34" s="26" t="str">
        <f>IF(D29="","",IF(D29="z"," =Sigma/SQRT(n)",IF(D29="t"," =s/SQRT(n)",IF(OR(D29&lt;&gt;"z",D29&lt;&gt;"t"),"."))))</f>
        <v xml:space="preserve"> =Sigma/SQRT(n)</v>
      </c>
      <c r="H34" s="26" t="s">
        <v>60</v>
      </c>
    </row>
    <row r="35" spans="1:11" ht="18">
      <c r="A35" s="27">
        <v>90242</v>
      </c>
      <c r="C35" s="39" t="str">
        <f>"Test Statistic = "&amp;IF(D29="z","z",IF(D29="t","t",""))&amp;" ="</f>
        <v>Test Statistic = z =</v>
      </c>
      <c r="D35" s="38">
        <f>(D31-D26)/D34</f>
        <v>1.718862060721956</v>
      </c>
      <c r="F35" s="26" t="s">
        <v>59</v>
      </c>
      <c r="H35" s="26" t="s">
        <v>58</v>
      </c>
    </row>
    <row r="36" spans="1:11">
      <c r="A36" s="27">
        <v>104294</v>
      </c>
    </row>
    <row r="37" spans="1:11">
      <c r="A37" s="27">
        <v>86642</v>
      </c>
      <c r="C37" s="44" t="s">
        <v>57</v>
      </c>
      <c r="D37" s="43"/>
      <c r="E37" s="43"/>
      <c r="F37" s="43"/>
      <c r="G37" s="43"/>
      <c r="H37" s="42"/>
    </row>
    <row r="38" spans="1:11" ht="18">
      <c r="A38" s="27">
        <v>85646</v>
      </c>
      <c r="C38" s="41" t="s">
        <v>51</v>
      </c>
      <c r="D38" s="36" t="s">
        <v>56</v>
      </c>
      <c r="E38" s="35"/>
      <c r="F38" s="35"/>
      <c r="G38" s="35"/>
      <c r="H38" s="40"/>
      <c r="I38" s="36"/>
      <c r="J38" s="35"/>
      <c r="K38" s="40"/>
    </row>
    <row r="39" spans="1:11">
      <c r="A39" s="27">
        <v>73286</v>
      </c>
      <c r="C39" s="39" t="s">
        <v>55</v>
      </c>
      <c r="D39" s="45">
        <f>1-_xlfn.NORM.S.DIST(D35,1)</f>
        <v>4.2819745911792384E-2</v>
      </c>
      <c r="G39" s="26" t="s">
        <v>54</v>
      </c>
      <c r="I39" s="26" t="s">
        <v>53</v>
      </c>
    </row>
    <row r="40" spans="1:11">
      <c r="A40" s="27">
        <v>65074</v>
      </c>
    </row>
    <row r="41" spans="1:11">
      <c r="A41" s="27">
        <v>77829</v>
      </c>
      <c r="C41" s="44" t="s">
        <v>52</v>
      </c>
      <c r="D41" s="43"/>
      <c r="E41" s="43"/>
      <c r="F41" s="43"/>
      <c r="G41" s="43"/>
      <c r="H41" s="42"/>
    </row>
    <row r="42" spans="1:11" ht="18">
      <c r="A42" s="27">
        <v>106881</v>
      </c>
      <c r="C42" s="41" t="s">
        <v>51</v>
      </c>
      <c r="D42" s="36" t="s">
        <v>50</v>
      </c>
      <c r="E42" s="35"/>
      <c r="F42" s="35"/>
      <c r="G42" s="35"/>
      <c r="H42" s="40"/>
      <c r="I42" s="36"/>
      <c r="J42" s="35"/>
      <c r="K42" s="40"/>
    </row>
    <row r="43" spans="1:11">
      <c r="A43" s="27">
        <v>83221</v>
      </c>
      <c r="C43" s="39" t="s">
        <v>49</v>
      </c>
      <c r="D43" s="38">
        <f>_xlfn.NORM.S.INV(1-D32)</f>
        <v>1.6448536269514715</v>
      </c>
      <c r="G43" s="26" t="s">
        <v>48</v>
      </c>
      <c r="I43" s="26" t="s">
        <v>47</v>
      </c>
    </row>
    <row r="44" spans="1:11">
      <c r="A44" s="27">
        <v>88483</v>
      </c>
    </row>
    <row r="45" spans="1:11">
      <c r="A45" s="27">
        <v>80998</v>
      </c>
    </row>
    <row r="46" spans="1:11">
      <c r="A46" s="27">
        <v>84734</v>
      </c>
      <c r="C46" s="37" t="s">
        <v>46</v>
      </c>
    </row>
    <row r="47" spans="1:11">
      <c r="A47" s="27">
        <v>126949</v>
      </c>
      <c r="B47" s="26" t="s">
        <v>101</v>
      </c>
      <c r="C47" s="36" t="s">
        <v>45</v>
      </c>
      <c r="D47" s="35"/>
      <c r="E47" s="35"/>
      <c r="F47" s="35"/>
      <c r="G47" s="35"/>
      <c r="H47" s="35"/>
      <c r="I47" s="34"/>
    </row>
    <row r="48" spans="1:11">
      <c r="A48" s="27">
        <v>64085</v>
      </c>
      <c r="B48" s="26" t="s">
        <v>101</v>
      </c>
      <c r="C48" s="36" t="s">
        <v>44</v>
      </c>
      <c r="D48" s="35"/>
      <c r="E48" s="35"/>
      <c r="F48" s="35"/>
      <c r="G48" s="35"/>
      <c r="H48" s="35"/>
      <c r="I48" s="34"/>
    </row>
    <row r="49" spans="1:9">
      <c r="A49" s="27">
        <v>81469</v>
      </c>
      <c r="B49" s="26" t="s">
        <v>101</v>
      </c>
      <c r="C49" s="33" t="s">
        <v>43</v>
      </c>
      <c r="D49" s="32"/>
      <c r="E49" s="32"/>
      <c r="F49" s="32"/>
      <c r="G49" s="32"/>
      <c r="H49" s="32"/>
      <c r="I49" s="31"/>
    </row>
    <row r="50" spans="1:9">
      <c r="A50" s="27">
        <v>85769</v>
      </c>
      <c r="B50" s="26" t="str">
        <f>IF(B49="","",".")</f>
        <v>.</v>
      </c>
      <c r="C50" s="30" t="s">
        <v>42</v>
      </c>
      <c r="D50" s="29"/>
      <c r="E50" s="29"/>
      <c r="F50" s="29"/>
      <c r="G50" s="29"/>
      <c r="H50" s="29"/>
      <c r="I50" s="28"/>
    </row>
    <row r="51" spans="1:9">
      <c r="A51" s="27">
        <v>98864</v>
      </c>
      <c r="B51" s="26" t="s">
        <v>101</v>
      </c>
      <c r="C51" s="33" t="s">
        <v>41</v>
      </c>
      <c r="D51" s="32"/>
      <c r="E51" s="32"/>
      <c r="F51" s="32"/>
      <c r="G51" s="32"/>
      <c r="H51" s="32"/>
      <c r="I51" s="31"/>
    </row>
    <row r="52" spans="1:9">
      <c r="A52" s="27">
        <v>92132</v>
      </c>
      <c r="B52" s="26" t="str">
        <f>IF(B51="","",".")</f>
        <v>.</v>
      </c>
      <c r="C52" s="30" t="s">
        <v>40</v>
      </c>
      <c r="D52" s="29"/>
      <c r="E52" s="29"/>
      <c r="F52" s="29"/>
      <c r="G52" s="29"/>
      <c r="H52" s="29"/>
      <c r="I52" s="28"/>
    </row>
    <row r="53" spans="1:9">
      <c r="A53" s="27">
        <v>65025</v>
      </c>
      <c r="B53" s="26" t="s">
        <v>101</v>
      </c>
      <c r="C53" s="33" t="s">
        <v>39</v>
      </c>
      <c r="D53" s="32"/>
      <c r="E53" s="32"/>
      <c r="F53" s="32"/>
      <c r="G53" s="32"/>
      <c r="H53" s="32"/>
      <c r="I53" s="31"/>
    </row>
    <row r="54" spans="1:9">
      <c r="A54" s="27">
        <v>101594</v>
      </c>
      <c r="B54" s="26" t="str">
        <f>IF(B53="","",".")</f>
        <v>.</v>
      </c>
      <c r="C54" s="30" t="s">
        <v>38</v>
      </c>
      <c r="D54" s="29"/>
      <c r="E54" s="29"/>
      <c r="F54" s="29"/>
      <c r="G54" s="29"/>
      <c r="H54" s="29"/>
      <c r="I54" s="28"/>
    </row>
    <row r="55" spans="1:9">
      <c r="A55" s="27">
        <v>91250</v>
      </c>
    </row>
    <row r="56" spans="1:9">
      <c r="A56" s="27">
        <v>98426</v>
      </c>
    </row>
  </sheetData>
  <conditionalFormatting sqref="D16:L19">
    <cfRule type="expression" dxfId="1" priority="2">
      <formula>$B16=""</formula>
    </cfRule>
  </conditionalFormatting>
  <conditionalFormatting sqref="C47:I54">
    <cfRule type="expression" dxfId="0" priority="1">
      <formula>$B47=""</formula>
    </cfRule>
  </conditionalFormatting>
  <dataValidations count="1">
    <dataValidation type="list" allowBlank="1" showInputMessage="1" showErrorMessage="1" sqref="D33">
      <formula1>$P$1:$P$3</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Drug Test</vt:lpstr>
      <vt:lpstr>London Heathrow</vt:lpstr>
      <vt:lpstr>HT-z-upper</vt:lpstr>
      <vt:lpstr>HT-z-upper (answered)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Anderson</dc:creator>
  <cp:lastModifiedBy>Walid Abo Shanab</cp:lastModifiedBy>
  <cp:lastPrinted>2002-12-05T18:28:01Z</cp:lastPrinted>
  <dcterms:created xsi:type="dcterms:W3CDTF">2000-11-13T18:17:48Z</dcterms:created>
  <dcterms:modified xsi:type="dcterms:W3CDTF">2017-06-15T14:25:21Z</dcterms:modified>
</cp:coreProperties>
</file>