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2400" yWindow="0" windowWidth="13060" windowHeight="5520"/>
  </bookViews>
  <sheets>
    <sheet name="Information" sheetId="4" r:id="rId1"/>
    <sheet name="Static Budget" sheetId="1" r:id="rId2"/>
    <sheet name="Flexible Budget" sheetId="2" r:id="rId3"/>
    <sheet name="Questions" sheetId="3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F12" i="1"/>
  <c r="F11" i="1"/>
  <c r="F10" i="1"/>
  <c r="F9" i="1"/>
  <c r="G6" i="1"/>
  <c r="F6" i="1"/>
  <c r="I25" i="1"/>
  <c r="K25" i="1"/>
  <c r="I24" i="1"/>
  <c r="K24" i="1"/>
  <c r="I23" i="1"/>
  <c r="K23" i="1"/>
  <c r="I20" i="1"/>
  <c r="K20" i="1"/>
  <c r="I29" i="1"/>
  <c r="K29" i="1"/>
  <c r="I28" i="1"/>
  <c r="K28" i="1"/>
  <c r="I27" i="1"/>
  <c r="K27" i="1"/>
  <c r="I26" i="1"/>
  <c r="K26" i="1"/>
  <c r="I22" i="1"/>
  <c r="K22" i="1"/>
  <c r="I21" i="1"/>
  <c r="K21" i="1"/>
  <c r="F31" i="1"/>
  <c r="G31" i="1"/>
  <c r="I12" i="1"/>
  <c r="K12" i="1"/>
  <c r="I31" i="1"/>
  <c r="K31" i="1"/>
  <c r="I11" i="1"/>
  <c r="K11" i="1"/>
  <c r="I10" i="1"/>
  <c r="K10" i="1"/>
  <c r="F14" i="1"/>
  <c r="I9" i="1"/>
  <c r="K9" i="1"/>
  <c r="I6" i="1"/>
  <c r="K6" i="1"/>
  <c r="G14" i="1"/>
  <c r="G16" i="1"/>
  <c r="G33" i="1"/>
  <c r="I14" i="1"/>
  <c r="K14" i="1"/>
  <c r="F16" i="1"/>
  <c r="F33" i="1"/>
  <c r="I33" i="1"/>
  <c r="K33" i="1"/>
  <c r="I16" i="1"/>
  <c r="K16" i="1"/>
</calcChain>
</file>

<file path=xl/sharedStrings.xml><?xml version="1.0" encoding="utf-8"?>
<sst xmlns="http://schemas.openxmlformats.org/spreadsheetml/2006/main" count="88" uniqueCount="53">
  <si>
    <t>Actual</t>
  </si>
  <si>
    <t>Budget</t>
  </si>
  <si>
    <t>Variance</t>
  </si>
  <si>
    <t>Sales</t>
  </si>
  <si>
    <t>Total Variable Expenses</t>
  </si>
  <si>
    <t>Less:  Variable Expenses</t>
  </si>
  <si>
    <t>Contribution Margin</t>
  </si>
  <si>
    <t>Less:  Fixed Expense</t>
  </si>
  <si>
    <t xml:space="preserve">   Depreciation</t>
  </si>
  <si>
    <t xml:space="preserve">   Insurance</t>
  </si>
  <si>
    <t xml:space="preserve">   Advertisement</t>
  </si>
  <si>
    <t xml:space="preserve">   Repairs &amp; Maintenance</t>
  </si>
  <si>
    <t xml:space="preserve">   </t>
  </si>
  <si>
    <t xml:space="preserve">   Entertainment</t>
  </si>
  <si>
    <t>The static budget was based on the following.</t>
  </si>
  <si>
    <t>Total number of boarding days</t>
  </si>
  <si>
    <t>Variable cost per animal per day</t>
  </si>
  <si>
    <t xml:space="preserve">   Feed</t>
  </si>
  <si>
    <t xml:space="preserve">   Veterinary Fees</t>
  </si>
  <si>
    <t xml:space="preserve">   Labor</t>
  </si>
  <si>
    <t xml:space="preserve">   Supplies</t>
  </si>
  <si>
    <t xml:space="preserve">   SG&amp;A</t>
  </si>
  <si>
    <t xml:space="preserve">   Rent</t>
  </si>
  <si>
    <t xml:space="preserve">   Utilities</t>
  </si>
  <si>
    <t xml:space="preserve">   Taxes</t>
  </si>
  <si>
    <t>Annual unit sales</t>
  </si>
  <si>
    <t>Fixed Costs - See Static Budget Tab</t>
  </si>
  <si>
    <t xml:space="preserve">   Interest &amp; Penalties</t>
  </si>
  <si>
    <t>Total Fixed Expense</t>
  </si>
  <si>
    <t>Net Income (Loss)</t>
  </si>
  <si>
    <t>Midwest Veterinary Clinic &amp; Hotel</t>
  </si>
  <si>
    <t>Favorable/</t>
  </si>
  <si>
    <t>(Unfavorable)</t>
  </si>
  <si>
    <t>Static</t>
  </si>
  <si>
    <t>Question 1</t>
  </si>
  <si>
    <t>Discuss why the static budget was or was not a useful tool for management decision making purposes.  State examples to support your answer.  Write your response in row 4.</t>
  </si>
  <si>
    <t>Question 2</t>
  </si>
  <si>
    <t>Answer to question 2:</t>
  </si>
  <si>
    <t>Answer to question 1:</t>
  </si>
  <si>
    <t>Question 3</t>
  </si>
  <si>
    <t>Answer to question 3:</t>
  </si>
  <si>
    <t>Average animal fee/day</t>
  </si>
  <si>
    <t>Flexible Budget</t>
  </si>
  <si>
    <t>Flexible Budget Tab requirements</t>
  </si>
  <si>
    <t>Static Budget</t>
  </si>
  <si>
    <t>1.  Answer the questions incorporated therein.</t>
  </si>
  <si>
    <t>Flexible</t>
  </si>
  <si>
    <t>Provide management with at least two accounting recommendations.  State how the business owner could use your recommendations to help him/her operate and run the business.  Write your response in row 16.</t>
  </si>
  <si>
    <t>Questions Tab requirements</t>
  </si>
  <si>
    <t xml:space="preserve">1.  Prepare a flexible budet and variance analysis based on the data provided.  </t>
  </si>
  <si>
    <t>Assumptions:</t>
  </si>
  <si>
    <t xml:space="preserve">If applicable, list assumptions via row 38. </t>
  </si>
  <si>
    <t>Discuss how the company could use your flexible budget to improve the performance of the business.  Write your response in row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</si>
</sst>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2" fillId="0" borderId="0" xfId="0" applyFont="1"/>
    <xf numFmtId="164" fontId="0" fillId="0" borderId="1" xfId="1" applyNumberFormat="1" applyFont="1" applyBorder="1"/>
    <xf numFmtId="164" fontId="0" fillId="0" borderId="2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2" xfId="1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B10" workbookViewId="0">
      <selection activeCell="L11" sqref="L11"/>
    </sheetView>
  </sheetViews>
  <sheetFormatPr baseColWidth="10" defaultColWidth="8.83203125" defaultRowHeight="14" x14ac:dyDescent="0"/>
  <sheetData>
    <row r="1" spans="1:6">
      <c r="A1" s="3" t="s">
        <v>30</v>
      </c>
    </row>
    <row r="4" spans="1:6">
      <c r="A4" s="3" t="s">
        <v>14</v>
      </c>
    </row>
    <row r="5" spans="1:6">
      <c r="F5" s="6"/>
    </row>
    <row r="6" spans="1:6">
      <c r="E6" s="6"/>
      <c r="F6" s="6" t="s">
        <v>33</v>
      </c>
    </row>
    <row r="7" spans="1:6">
      <c r="E7" s="7" t="s">
        <v>0</v>
      </c>
      <c r="F7" s="7" t="s">
        <v>1</v>
      </c>
    </row>
    <row r="8" spans="1:6">
      <c r="A8" t="s">
        <v>15</v>
      </c>
      <c r="E8">
        <v>365</v>
      </c>
      <c r="F8">
        <v>365</v>
      </c>
    </row>
    <row r="9" spans="1:6">
      <c r="A9" t="s">
        <v>41</v>
      </c>
      <c r="E9">
        <v>27.5</v>
      </c>
      <c r="F9">
        <v>33</v>
      </c>
    </row>
    <row r="10" spans="1:6">
      <c r="A10" t="s">
        <v>25</v>
      </c>
      <c r="E10">
        <v>3200</v>
      </c>
      <c r="F10">
        <v>4000</v>
      </c>
    </row>
    <row r="12" spans="1:6">
      <c r="A12" t="s">
        <v>16</v>
      </c>
    </row>
    <row r="13" spans="1:6">
      <c r="A13" t="s">
        <v>17</v>
      </c>
      <c r="E13" s="1">
        <v>5.25</v>
      </c>
      <c r="F13" s="1">
        <v>3</v>
      </c>
    </row>
    <row r="14" spans="1:6">
      <c r="A14" t="s">
        <v>18</v>
      </c>
      <c r="E14" s="1">
        <v>4.25</v>
      </c>
      <c r="F14" s="1">
        <v>4</v>
      </c>
    </row>
    <row r="15" spans="1:6">
      <c r="A15" t="s">
        <v>19</v>
      </c>
      <c r="E15" s="1">
        <v>3.5</v>
      </c>
      <c r="F15" s="1">
        <v>2</v>
      </c>
    </row>
    <row r="16" spans="1:6">
      <c r="A16" t="s">
        <v>20</v>
      </c>
      <c r="E16" s="1">
        <v>0.85</v>
      </c>
      <c r="F16" s="1">
        <v>1</v>
      </c>
    </row>
    <row r="17" spans="1:1">
      <c r="A17" t="s">
        <v>12</v>
      </c>
    </row>
    <row r="18" spans="1:1">
      <c r="A18" t="s">
        <v>26</v>
      </c>
    </row>
    <row r="21" spans="1:1">
      <c r="A21" s="3" t="s">
        <v>43</v>
      </c>
    </row>
    <row r="23" spans="1:1">
      <c r="A23" t="s">
        <v>49</v>
      </c>
    </row>
    <row r="24" spans="1:1">
      <c r="A24" t="s">
        <v>51</v>
      </c>
    </row>
    <row r="26" spans="1:1">
      <c r="A26" s="3" t="s">
        <v>48</v>
      </c>
    </row>
    <row r="28" spans="1:1">
      <c r="A28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P25" sqref="P25"/>
    </sheetView>
  </sheetViews>
  <sheetFormatPr baseColWidth="10" defaultColWidth="8.83203125" defaultRowHeight="14" x14ac:dyDescent="0"/>
  <cols>
    <col min="6" max="6" width="11.5" bestFit="1" customWidth="1"/>
    <col min="7" max="7" width="9.6640625" customWidth="1"/>
    <col min="8" max="8" width="3.6640625" customWidth="1"/>
    <col min="9" max="9" width="9.6640625" customWidth="1"/>
    <col min="10" max="10" width="3.6640625" customWidth="1"/>
    <col min="11" max="11" width="13.6640625" customWidth="1"/>
  </cols>
  <sheetData>
    <row r="1" spans="1:11">
      <c r="A1" s="3" t="s">
        <v>30</v>
      </c>
    </row>
    <row r="2" spans="1:11">
      <c r="A2" s="3" t="s">
        <v>44</v>
      </c>
    </row>
    <row r="3" spans="1:11">
      <c r="G3" s="6" t="s">
        <v>33</v>
      </c>
      <c r="K3" s="6" t="s">
        <v>31</v>
      </c>
    </row>
    <row r="4" spans="1:11">
      <c r="F4" s="7" t="s">
        <v>0</v>
      </c>
      <c r="G4" s="7" t="s">
        <v>1</v>
      </c>
      <c r="H4" s="7"/>
      <c r="I4" s="7" t="s">
        <v>2</v>
      </c>
      <c r="K4" s="7" t="s">
        <v>32</v>
      </c>
    </row>
    <row r="6" spans="1:11">
      <c r="A6" t="s">
        <v>3</v>
      </c>
      <c r="F6" s="2">
        <f>+(Information!E10/365*Information!E9)*365</f>
        <v>88000</v>
      </c>
      <c r="G6" s="2">
        <f>+(Information!F10/365*Information!F9)*365</f>
        <v>131999.99999999997</v>
      </c>
      <c r="H6" s="2"/>
      <c r="I6" s="2">
        <f>+F6-G6</f>
        <v>-43999.999999999971</v>
      </c>
      <c r="K6" t="str">
        <f>IF(I6&gt;=0,"Favorable","Unfavorable")</f>
        <v>Unfavorable</v>
      </c>
    </row>
    <row r="7" spans="1:11">
      <c r="F7" s="2"/>
      <c r="G7" s="2"/>
      <c r="H7" s="2"/>
      <c r="I7" s="2"/>
    </row>
    <row r="8" spans="1:11">
      <c r="A8" t="s">
        <v>5</v>
      </c>
      <c r="F8" s="2"/>
      <c r="G8" s="2"/>
      <c r="H8" s="2"/>
      <c r="I8" s="2"/>
    </row>
    <row r="9" spans="1:11">
      <c r="A9" t="s">
        <v>17</v>
      </c>
      <c r="F9" s="2">
        <f>+Information!$E$10/Information!$E$8*Information!E13*365</f>
        <v>16800</v>
      </c>
      <c r="G9" s="2">
        <f>+Information!$F$10/Information!$F$8*Information!F13*365</f>
        <v>11999.999999999998</v>
      </c>
      <c r="H9" s="2"/>
      <c r="I9" s="2">
        <f>+F9-G9</f>
        <v>4800.0000000000018</v>
      </c>
      <c r="K9" t="str">
        <f>IF(I9&lt;=0,"Favorable","Unfavorable")</f>
        <v>Unfavorable</v>
      </c>
    </row>
    <row r="10" spans="1:11">
      <c r="A10" t="s">
        <v>18</v>
      </c>
      <c r="F10" s="2">
        <f>+Information!$E$10/Information!$E$8*Information!E14*365</f>
        <v>13600</v>
      </c>
      <c r="G10" s="2">
        <f>+Information!$F$10/Information!$F$8*Information!F14*365</f>
        <v>16000</v>
      </c>
      <c r="H10" s="2"/>
      <c r="I10" s="2">
        <f>+F10-G10</f>
        <v>-2400</v>
      </c>
      <c r="K10" t="str">
        <f t="shared" ref="K10:K12" si="0">IF(I10&lt;=0,"Favorable","Unfavorable")</f>
        <v>Favorable</v>
      </c>
    </row>
    <row r="11" spans="1:11">
      <c r="A11" t="s">
        <v>19</v>
      </c>
      <c r="F11" s="2">
        <f>+Information!$E$10/Information!$E$8*Information!E15*365</f>
        <v>11200</v>
      </c>
      <c r="G11" s="2">
        <f>+Information!$F$10/Information!$F$8*Information!F15*365</f>
        <v>8000</v>
      </c>
      <c r="H11" s="2"/>
      <c r="I11" s="2">
        <f>+F11-G11</f>
        <v>3200</v>
      </c>
      <c r="K11" t="str">
        <f t="shared" si="0"/>
        <v>Unfavorable</v>
      </c>
    </row>
    <row r="12" spans="1:11">
      <c r="A12" t="s">
        <v>20</v>
      </c>
      <c r="F12" s="4">
        <f>+Information!$E$10/Information!$E$8*Information!E16*365</f>
        <v>2720</v>
      </c>
      <c r="G12" s="4">
        <f>+Information!$F$10/Information!$F$8*Information!F16*365</f>
        <v>4000</v>
      </c>
      <c r="H12" s="8"/>
      <c r="I12" s="4">
        <f>+F12-G12</f>
        <v>-1280</v>
      </c>
      <c r="K12" t="str">
        <f t="shared" si="0"/>
        <v>Favorable</v>
      </c>
    </row>
    <row r="13" spans="1:11">
      <c r="F13" s="2"/>
      <c r="G13" s="2"/>
      <c r="H13" s="2"/>
      <c r="I13" s="2"/>
    </row>
    <row r="14" spans="1:11">
      <c r="A14" t="s">
        <v>4</v>
      </c>
      <c r="F14" s="2">
        <f>SUM(F9:F12)</f>
        <v>44320</v>
      </c>
      <c r="G14" s="2">
        <f>SUM(G9:G12)</f>
        <v>40000</v>
      </c>
      <c r="H14" s="2"/>
      <c r="I14" s="2">
        <f>+F14-G14</f>
        <v>4320</v>
      </c>
      <c r="K14" t="str">
        <f>IF(I14&lt;=0,"Favorable","Unfavorable")</f>
        <v>Unfavorable</v>
      </c>
    </row>
    <row r="15" spans="1:11">
      <c r="F15" s="2"/>
      <c r="G15" s="2"/>
      <c r="H15" s="2"/>
      <c r="I15" s="2"/>
    </row>
    <row r="16" spans="1:11">
      <c r="A16" t="s">
        <v>6</v>
      </c>
      <c r="F16" s="2">
        <f>+F6-F14</f>
        <v>43680</v>
      </c>
      <c r="G16" s="2">
        <f>+G6-G14</f>
        <v>91999.999999999971</v>
      </c>
      <c r="H16" s="2"/>
      <c r="I16" s="2">
        <f>+F16-G16</f>
        <v>-48319.999999999971</v>
      </c>
      <c r="K16" t="str">
        <f>IF(I16&gt;=0,"Favorable","Unfavorable")</f>
        <v>Unfavorable</v>
      </c>
    </row>
    <row r="17" spans="1:11">
      <c r="F17" s="2"/>
      <c r="G17" s="2"/>
      <c r="H17" s="2"/>
      <c r="I17" s="2"/>
    </row>
    <row r="18" spans="1:11">
      <c r="A18" t="s">
        <v>7</v>
      </c>
      <c r="F18" s="2"/>
      <c r="G18" s="2"/>
      <c r="H18" s="2"/>
      <c r="I18" s="2"/>
    </row>
    <row r="19" spans="1:11">
      <c r="F19" s="2"/>
      <c r="G19" s="2"/>
      <c r="H19" s="2"/>
      <c r="I19" s="2"/>
    </row>
    <row r="20" spans="1:11">
      <c r="A20" t="s">
        <v>8</v>
      </c>
      <c r="F20" s="2">
        <v>500</v>
      </c>
      <c r="G20" s="2">
        <v>500</v>
      </c>
      <c r="H20" s="2"/>
      <c r="I20" s="2">
        <f t="shared" ref="I20:I29" si="1">+F20-G20</f>
        <v>0</v>
      </c>
      <c r="K20" t="str">
        <f t="shared" ref="K20:K29" si="2">IF(I20&lt;=0,"Favorable","Unfavorable")</f>
        <v>Favorable</v>
      </c>
    </row>
    <row r="21" spans="1:11">
      <c r="A21" t="s">
        <v>27</v>
      </c>
      <c r="F21" s="2">
        <v>300</v>
      </c>
      <c r="G21" s="2">
        <v>300</v>
      </c>
      <c r="H21" s="2"/>
      <c r="I21" s="2">
        <f t="shared" si="1"/>
        <v>0</v>
      </c>
      <c r="K21" t="str">
        <f t="shared" si="2"/>
        <v>Favorable</v>
      </c>
    </row>
    <row r="22" spans="1:11">
      <c r="A22" t="s">
        <v>9</v>
      </c>
      <c r="F22" s="2">
        <v>7500</v>
      </c>
      <c r="G22" s="2">
        <v>7500</v>
      </c>
      <c r="H22" s="2"/>
      <c r="I22" s="2">
        <f t="shared" si="1"/>
        <v>0</v>
      </c>
      <c r="K22" t="str">
        <f t="shared" si="2"/>
        <v>Favorable</v>
      </c>
    </row>
    <row r="23" spans="1:11">
      <c r="A23" t="s">
        <v>22</v>
      </c>
      <c r="F23" s="2">
        <v>8500</v>
      </c>
      <c r="G23" s="2">
        <v>8500</v>
      </c>
      <c r="H23" s="2"/>
      <c r="I23" s="2">
        <f t="shared" si="1"/>
        <v>0</v>
      </c>
      <c r="K23" t="str">
        <f t="shared" si="2"/>
        <v>Favorable</v>
      </c>
    </row>
    <row r="24" spans="1:11">
      <c r="A24" t="s">
        <v>10</v>
      </c>
      <c r="F24" s="2">
        <v>7500</v>
      </c>
      <c r="G24" s="2">
        <v>4200</v>
      </c>
      <c r="H24" s="2"/>
      <c r="I24" s="2">
        <f t="shared" si="1"/>
        <v>3300</v>
      </c>
      <c r="K24" t="str">
        <f t="shared" si="2"/>
        <v>Unfavorable</v>
      </c>
    </row>
    <row r="25" spans="1:11">
      <c r="A25" t="s">
        <v>11</v>
      </c>
      <c r="F25" s="2">
        <v>4625</v>
      </c>
      <c r="G25" s="2">
        <v>2750</v>
      </c>
      <c r="H25" s="2"/>
      <c r="I25" s="2">
        <f t="shared" si="1"/>
        <v>1875</v>
      </c>
      <c r="K25" t="str">
        <f t="shared" si="2"/>
        <v>Unfavorable</v>
      </c>
    </row>
    <row r="26" spans="1:11">
      <c r="A26" t="s">
        <v>13</v>
      </c>
      <c r="F26" s="2">
        <v>3500</v>
      </c>
      <c r="G26" s="2">
        <v>3650</v>
      </c>
      <c r="H26" s="2"/>
      <c r="I26" s="2">
        <f t="shared" si="1"/>
        <v>-150</v>
      </c>
      <c r="K26" t="str">
        <f t="shared" si="2"/>
        <v>Favorable</v>
      </c>
    </row>
    <row r="27" spans="1:11">
      <c r="A27" t="s">
        <v>21</v>
      </c>
      <c r="F27" s="2">
        <v>1750</v>
      </c>
      <c r="G27" s="2">
        <v>1500</v>
      </c>
      <c r="H27" s="2"/>
      <c r="I27" s="2">
        <f t="shared" si="1"/>
        <v>250</v>
      </c>
      <c r="K27" t="str">
        <f t="shared" si="2"/>
        <v>Unfavorable</v>
      </c>
    </row>
    <row r="28" spans="1:11">
      <c r="A28" t="s">
        <v>23</v>
      </c>
      <c r="F28" s="2">
        <v>3760</v>
      </c>
      <c r="G28" s="2">
        <v>4200</v>
      </c>
      <c r="H28" s="2"/>
      <c r="I28" s="2">
        <f t="shared" si="1"/>
        <v>-440</v>
      </c>
      <c r="K28" t="str">
        <f t="shared" si="2"/>
        <v>Favorable</v>
      </c>
    </row>
    <row r="29" spans="1:11">
      <c r="A29" t="s">
        <v>24</v>
      </c>
      <c r="F29" s="4">
        <v>10500</v>
      </c>
      <c r="G29" s="4">
        <v>7800</v>
      </c>
      <c r="H29" s="8"/>
      <c r="I29" s="4">
        <f t="shared" si="1"/>
        <v>2700</v>
      </c>
      <c r="K29" t="str">
        <f t="shared" si="2"/>
        <v>Unfavorable</v>
      </c>
    </row>
    <row r="30" spans="1:11">
      <c r="F30" s="2"/>
      <c r="G30" s="2"/>
      <c r="H30" s="2"/>
      <c r="I30" s="2"/>
    </row>
    <row r="31" spans="1:11">
      <c r="A31" t="s">
        <v>28</v>
      </c>
      <c r="F31" s="2">
        <f>SUM(F20:F29)</f>
        <v>48435</v>
      </c>
      <c r="G31" s="2">
        <f>SUM(G20:G29)</f>
        <v>40900</v>
      </c>
      <c r="H31" s="2"/>
      <c r="I31" s="2">
        <f>+F31-G31</f>
        <v>7535</v>
      </c>
      <c r="K31" t="str">
        <f>IF(I31&lt;=0,"Favorable","Unfavorable")</f>
        <v>Unfavorable</v>
      </c>
    </row>
    <row r="33" spans="1:11" ht="15" thickBot="1">
      <c r="A33" t="s">
        <v>29</v>
      </c>
      <c r="F33" s="5">
        <f>+F16-F31</f>
        <v>-4755</v>
      </c>
      <c r="G33" s="5">
        <f>+G16-G31</f>
        <v>51099.999999999971</v>
      </c>
      <c r="H33" s="9"/>
      <c r="I33" s="10">
        <f>+F33-G33</f>
        <v>-55854.999999999971</v>
      </c>
      <c r="K33" t="str">
        <f>IF(I33&gt;=0,"Favorable","Unfavorable")</f>
        <v>Unfavorable</v>
      </c>
    </row>
    <row r="34" spans="1:11" ht="15" thickTop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A37" sqref="A37"/>
    </sheetView>
  </sheetViews>
  <sheetFormatPr baseColWidth="10" defaultColWidth="8.83203125" defaultRowHeight="14" x14ac:dyDescent="0"/>
  <cols>
    <col min="6" max="6" width="9.6640625" customWidth="1"/>
    <col min="7" max="7" width="3.6640625" customWidth="1"/>
    <col min="8" max="8" width="9.6640625" customWidth="1"/>
    <col min="9" max="9" width="3.6640625" customWidth="1"/>
    <col min="10" max="10" width="9.6640625" customWidth="1"/>
    <col min="11" max="11" width="3.6640625" customWidth="1"/>
    <col min="12" max="12" width="13.6640625" customWidth="1"/>
  </cols>
  <sheetData>
    <row r="1" spans="1:12">
      <c r="A1" s="3" t="s">
        <v>30</v>
      </c>
    </row>
    <row r="2" spans="1:12">
      <c r="A2" s="3" t="s">
        <v>42</v>
      </c>
    </row>
    <row r="3" spans="1:12">
      <c r="H3" s="6" t="s">
        <v>46</v>
      </c>
      <c r="L3" s="6" t="s">
        <v>31</v>
      </c>
    </row>
    <row r="4" spans="1:12">
      <c r="F4" s="7" t="s">
        <v>0</v>
      </c>
      <c r="G4" s="7"/>
      <c r="H4" s="7" t="s">
        <v>1</v>
      </c>
      <c r="I4" s="7"/>
      <c r="J4" s="7" t="s">
        <v>2</v>
      </c>
      <c r="L4" s="7" t="s">
        <v>32</v>
      </c>
    </row>
    <row r="5" spans="1:12">
      <c r="F5" s="7"/>
      <c r="G5" s="7"/>
      <c r="H5" s="7"/>
      <c r="I5" s="7"/>
      <c r="J5" s="7"/>
      <c r="L5" s="7"/>
    </row>
    <row r="6" spans="1:12">
      <c r="A6" t="s">
        <v>3</v>
      </c>
    </row>
    <row r="8" spans="1:12">
      <c r="A8" t="s">
        <v>5</v>
      </c>
    </row>
    <row r="9" spans="1:12">
      <c r="A9" t="s">
        <v>17</v>
      </c>
    </row>
    <row r="10" spans="1:12">
      <c r="A10" t="s">
        <v>18</v>
      </c>
    </row>
    <row r="11" spans="1:12">
      <c r="A11" t="s">
        <v>19</v>
      </c>
    </row>
    <row r="12" spans="1:12">
      <c r="A12" t="s">
        <v>20</v>
      </c>
    </row>
    <row r="14" spans="1:12">
      <c r="A14" t="s">
        <v>4</v>
      </c>
    </row>
    <row r="16" spans="1:12">
      <c r="A16" t="s">
        <v>6</v>
      </c>
    </row>
    <row r="18" spans="1:1">
      <c r="A18" t="s">
        <v>7</v>
      </c>
    </row>
    <row r="20" spans="1:1">
      <c r="A20" t="s">
        <v>8</v>
      </c>
    </row>
    <row r="21" spans="1:1">
      <c r="A21" t="s">
        <v>27</v>
      </c>
    </row>
    <row r="22" spans="1:1">
      <c r="A22" t="s">
        <v>9</v>
      </c>
    </row>
    <row r="23" spans="1:1">
      <c r="A23" t="s">
        <v>22</v>
      </c>
    </row>
    <row r="24" spans="1:1">
      <c r="A24" t="s">
        <v>10</v>
      </c>
    </row>
    <row r="25" spans="1:1">
      <c r="A25" t="s">
        <v>11</v>
      </c>
    </row>
    <row r="26" spans="1:1">
      <c r="A26" t="s">
        <v>13</v>
      </c>
    </row>
    <row r="27" spans="1:1">
      <c r="A27" t="s">
        <v>21</v>
      </c>
    </row>
    <row r="28" spans="1:1">
      <c r="A28" t="s">
        <v>23</v>
      </c>
    </row>
    <row r="29" spans="1:1">
      <c r="A29" t="s">
        <v>24</v>
      </c>
    </row>
    <row r="31" spans="1:1">
      <c r="A31" t="s">
        <v>28</v>
      </c>
    </row>
    <row r="33" spans="1:1">
      <c r="A33" t="s">
        <v>29</v>
      </c>
    </row>
    <row r="37" spans="1:1">
      <c r="A37" t="s">
        <v>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0" sqref="B20"/>
    </sheetView>
  </sheetViews>
  <sheetFormatPr baseColWidth="10" defaultColWidth="8.83203125" defaultRowHeight="14" x14ac:dyDescent="0"/>
  <sheetData>
    <row r="1" spans="1:15" ht="18">
      <c r="A1" s="11" t="s">
        <v>34</v>
      </c>
    </row>
    <row r="2" spans="1:15" ht="30" customHeight="1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1:15">
      <c r="A4" s="12" t="s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7" spans="1:15" ht="18">
      <c r="A7" s="11" t="s">
        <v>36</v>
      </c>
    </row>
    <row r="8" spans="1:15" ht="30.75" customHeight="1">
      <c r="A8" s="12" t="s">
        <v>52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10" spans="1:15">
      <c r="A10" s="12" t="s">
        <v>37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3" spans="1:15" ht="18">
      <c r="A13" s="11" t="s">
        <v>39</v>
      </c>
    </row>
    <row r="14" spans="1:15" ht="31.5" customHeight="1">
      <c r="A14" s="12" t="s">
        <v>47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6" spans="1:15">
      <c r="A16" s="12" t="s">
        <v>40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</sheetData>
  <mergeCells count="6">
    <mergeCell ref="A2:O2"/>
    <mergeCell ref="A4:O4"/>
    <mergeCell ref="A10:O10"/>
    <mergeCell ref="A16:O16"/>
    <mergeCell ref="A14:O14"/>
    <mergeCell ref="A8:O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Static Budget</vt:lpstr>
      <vt:lpstr>Flexible Budget</vt:lpstr>
      <vt:lpstr>Questions</vt:lpstr>
    </vt:vector>
  </TitlesOfParts>
  <Company>The 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Jamison Glenn</cp:lastModifiedBy>
  <dcterms:created xsi:type="dcterms:W3CDTF">2017-05-15T18:00:05Z</dcterms:created>
  <dcterms:modified xsi:type="dcterms:W3CDTF">2017-05-31T10:11:25Z</dcterms:modified>
</cp:coreProperties>
</file>