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605" windowHeight="9435"/>
  </bookViews>
  <sheets>
    <sheet name="Numbers" sheetId="17" r:id="rId1"/>
    <sheet name="Formulas" sheetId="18" r:id="rId2"/>
  </sheets>
  <calcPr calcId="145621"/>
</workbook>
</file>

<file path=xl/calcChain.xml><?xml version="1.0" encoding="utf-8"?>
<calcChain xmlns="http://schemas.openxmlformats.org/spreadsheetml/2006/main">
  <c r="H15" i="17" l="1"/>
  <c r="I12" i="17" s="1"/>
  <c r="I15" i="17" l="1"/>
  <c r="I13" i="17"/>
  <c r="H16" i="17"/>
  <c r="I14" i="17"/>
  <c r="J12" i="17" l="1"/>
  <c r="J14" i="17"/>
  <c r="J13" i="17"/>
  <c r="J15" i="17" l="1"/>
  <c r="H24" i="17" l="1"/>
  <c r="G24" i="17"/>
  <c r="I23" i="17"/>
  <c r="I22" i="17"/>
  <c r="I21" i="17"/>
  <c r="B32" i="17"/>
  <c r="B10" i="17"/>
  <c r="B34" i="17" l="1"/>
  <c r="I24" i="17"/>
</calcChain>
</file>

<file path=xl/sharedStrings.xml><?xml version="1.0" encoding="utf-8"?>
<sst xmlns="http://schemas.openxmlformats.org/spreadsheetml/2006/main" count="82" uniqueCount="73">
  <si>
    <t>Utilities</t>
  </si>
  <si>
    <t>Fixed Costs</t>
  </si>
  <si>
    <t>Receipts</t>
  </si>
  <si>
    <t>Ticket Sales</t>
  </si>
  <si>
    <t>Share of concession profits</t>
  </si>
  <si>
    <t>Sale of programs</t>
  </si>
  <si>
    <t>Total</t>
  </si>
  <si>
    <t>Expenses</t>
  </si>
  <si>
    <t>Livestock contractor</t>
  </si>
  <si>
    <t>Sponsor signs for arena</t>
  </si>
  <si>
    <t>Insurance</t>
  </si>
  <si>
    <t>Ticket printing</t>
  </si>
  <si>
    <t>Sanctioning fees</t>
  </si>
  <si>
    <t>Entertainment</t>
  </si>
  <si>
    <t>Judging fees</t>
  </si>
  <si>
    <t>Port-a-potties</t>
  </si>
  <si>
    <t>Rent</t>
  </si>
  <si>
    <t>Hay for horses</t>
  </si>
  <si>
    <t>Programs</t>
  </si>
  <si>
    <t>Western hats for first 500 children</t>
  </si>
  <si>
    <t>Hotel rooms for stock contractor</t>
  </si>
  <si>
    <t>Sand for arena</t>
  </si>
  <si>
    <t>Misceallaneous fixed costs</t>
  </si>
  <si>
    <t>Total Expenses</t>
  </si>
  <si>
    <t>Net loss</t>
  </si>
  <si>
    <t>Contestants</t>
  </si>
  <si>
    <t>Total Costs</t>
  </si>
  <si>
    <t>Price Per Contestant</t>
  </si>
  <si>
    <t>Friday</t>
  </si>
  <si>
    <t>Saturday</t>
  </si>
  <si>
    <t>Sunday</t>
  </si>
  <si>
    <t>Current</t>
  </si>
  <si>
    <t>Prize money (7 events x3,000)</t>
  </si>
  <si>
    <t>Contributions from sponsors: Exhibiting $1000, Major $600, Chute $500, Individual $100</t>
  </si>
  <si>
    <t xml:space="preserve">Ticket Sales: Adults - $8 in adv, $10 at door; kids </t>
  </si>
  <si>
    <t>Sponsorships</t>
  </si>
  <si>
    <t>Exhibiting</t>
  </si>
  <si>
    <t>Adults at gate</t>
  </si>
  <si>
    <t>Kids in advance</t>
  </si>
  <si>
    <t>Kids at gate</t>
  </si>
  <si>
    <t>Adults in advance</t>
  </si>
  <si>
    <t>Major</t>
  </si>
  <si>
    <t>Chute</t>
  </si>
  <si>
    <t>Individual</t>
  </si>
  <si>
    <t xml:space="preserve">Tickets </t>
  </si>
  <si>
    <t>Attendance</t>
  </si>
  <si>
    <t xml:space="preserve">Arena maximum capacity </t>
  </si>
  <si>
    <t>% of sales</t>
  </si>
  <si>
    <t>avg ticket price</t>
  </si>
  <si>
    <t>Attendance  x avg tkt</t>
  </si>
  <si>
    <t>(expected increase from sponsors)</t>
  </si>
  <si>
    <t>(youth group wants 100%)</t>
  </si>
  <si>
    <t>(will not sell next year)</t>
  </si>
  <si>
    <t>Contestant hospitality costs</t>
  </si>
  <si>
    <t>Note on Saturday - all seats filled due to lack of gate control</t>
  </si>
  <si>
    <t>if add two more at $48 each</t>
  </si>
  <si>
    <t>Proposed next year</t>
  </si>
  <si>
    <t>variable costs (4% of receipts)</t>
  </si>
  <si>
    <t>will not sell</t>
  </si>
  <si>
    <t>Unit Contribution Margin</t>
  </si>
  <si>
    <t>Break-even Point in Units</t>
  </si>
  <si>
    <t>Contribution Margin Ratio</t>
  </si>
  <si>
    <t>Break-even Point in Dollars</t>
  </si>
  <si>
    <t>Unit selling price</t>
  </si>
  <si>
    <t xml:space="preserve">Unit variable cost </t>
  </si>
  <si>
    <t>Unit contribution margin</t>
  </si>
  <si>
    <t>Target Profit</t>
  </si>
  <si>
    <t>Target Net income</t>
  </si>
  <si>
    <t>avg cost per contestant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</si>
  <si>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contracted w/caterer for food and tent; cost of food contingent on # contestants each evening</t>
    </r>
  </si>
  <si>
    <r>
      <t>Contestant hospitality (tent and food)</t>
    </r>
    <r>
      <rPr>
        <sz val="11"/>
        <color rgb="FFFF0000"/>
        <rFont val="Calibri"/>
        <family val="2"/>
        <scheme val="minor"/>
      </rPr>
      <t>*</t>
    </r>
  </si>
  <si>
    <t>total fixed costs (per Jonathan and Adrian ok'd)</t>
  </si>
  <si>
    <t>Shady' BBQ and Fun shop - give both free $600 sponsorship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</si>
</sst>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Leelawadee"/>
      <family val="2"/>
    </font>
    <font>
      <sz val="11"/>
      <color theme="1"/>
      <name val="Leelawade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2" fontId="0" fillId="0" borderId="0" xfId="0" applyNumberFormat="1"/>
    <xf numFmtId="42" fontId="3" fillId="0" borderId="0" xfId="0" applyNumberFormat="1" applyFont="1"/>
    <xf numFmtId="42" fontId="0" fillId="0" borderId="0" xfId="0" applyNumberFormat="1" applyBorder="1"/>
    <xf numFmtId="0" fontId="2" fillId="0" borderId="0" xfId="0" applyFont="1"/>
    <xf numFmtId="0" fontId="0" fillId="0" borderId="0" xfId="0" applyAlignment="1">
      <alignment horizontal="center"/>
    </xf>
    <xf numFmtId="44" fontId="0" fillId="0" borderId="0" xfId="0" applyNumberFormat="1"/>
    <xf numFmtId="44" fontId="1" fillId="0" borderId="0" xfId="0" applyNumberFormat="1" applyFont="1"/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0" fontId="0" fillId="0" borderId="0" xfId="0" applyNumberFormat="1"/>
    <xf numFmtId="44" fontId="4" fillId="0" borderId="0" xfId="0" applyNumberFormat="1" applyFont="1"/>
    <xf numFmtId="10" fontId="3" fillId="0" borderId="0" xfId="0" applyNumberFormat="1" applyFont="1"/>
    <xf numFmtId="44" fontId="3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Fill="1" applyBorder="1"/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4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DAEEF3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2</xdr:row>
      <xdr:rowOff>0</xdr:rowOff>
    </xdr:from>
    <xdr:to>
      <xdr:col>7</xdr:col>
      <xdr:colOff>161247</xdr:colOff>
      <xdr:row>5</xdr:row>
      <xdr:rowOff>85643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381000"/>
          <a:ext cx="5428572" cy="6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5</xdr:col>
      <xdr:colOff>28575</xdr:colOff>
      <xdr:row>15</xdr:row>
      <xdr:rowOff>95167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4563" r="15077"/>
        <a:stretch/>
      </xdr:blipFill>
      <xdr:spPr>
        <a:xfrm>
          <a:off x="609600" y="2714625"/>
          <a:ext cx="3819525" cy="666667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11</xdr:row>
      <xdr:rowOff>152400</xdr:rowOff>
    </xdr:from>
    <xdr:to>
      <xdr:col>16</xdr:col>
      <xdr:colOff>27898</xdr:colOff>
      <xdr:row>15</xdr:row>
      <xdr:rowOff>47543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67525" y="2276475"/>
          <a:ext cx="5419048" cy="65714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15</xdr:col>
      <xdr:colOff>599399</xdr:colOff>
      <xdr:row>5</xdr:row>
      <xdr:rowOff>85643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38950" y="381000"/>
          <a:ext cx="5409524" cy="6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7</xdr:col>
      <xdr:colOff>408898</xdr:colOff>
      <xdr:row>26</xdr:row>
      <xdr:rowOff>76119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4410075"/>
          <a:ext cx="5419048" cy="6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G24" sqref="G24"/>
    </sheetView>
  </sheetViews>
  <sheetFormatPr defaultRowHeight="15" x14ac:dyDescent="0.25"/>
  <cols>
    <col min="1" max="1" width="38.7109375" customWidth="1"/>
    <col min="3" max="3" width="18.42578125" bestFit="1" customWidth="1"/>
    <col min="4" max="4" width="30.140625" customWidth="1"/>
    <col min="5" max="5" width="13.7109375" customWidth="1"/>
    <col min="6" max="6" width="10.5703125" bestFit="1" customWidth="1"/>
    <col min="7" max="7" width="15" customWidth="1"/>
    <col min="8" max="8" width="9.85546875" customWidth="1"/>
    <col min="9" max="9" width="12.28515625" customWidth="1"/>
    <col min="10" max="10" width="16.7109375" bestFit="1" customWidth="1"/>
  </cols>
  <sheetData>
    <row r="1" spans="1:11" x14ac:dyDescent="0.25">
      <c r="B1" s="11" t="s">
        <v>31</v>
      </c>
      <c r="C1" s="11" t="s">
        <v>56</v>
      </c>
    </row>
    <row r="2" spans="1:11" x14ac:dyDescent="0.25">
      <c r="F2" s="19" t="s">
        <v>35</v>
      </c>
      <c r="G2" s="19"/>
      <c r="H2" s="19"/>
      <c r="I2" s="19" t="s">
        <v>44</v>
      </c>
    </row>
    <row r="3" spans="1:11" x14ac:dyDescent="0.25">
      <c r="C3">
        <v>51000</v>
      </c>
      <c r="D3" t="s">
        <v>71</v>
      </c>
      <c r="F3" t="s">
        <v>36</v>
      </c>
      <c r="G3" s="1">
        <v>1000</v>
      </c>
      <c r="I3" t="s">
        <v>40</v>
      </c>
      <c r="J3" s="1">
        <v>8</v>
      </c>
      <c r="K3" s="1">
        <v>8</v>
      </c>
    </row>
    <row r="4" spans="1:11" x14ac:dyDescent="0.25">
      <c r="D4" t="s">
        <v>57</v>
      </c>
      <c r="F4" t="s">
        <v>41</v>
      </c>
      <c r="G4" s="1">
        <v>600</v>
      </c>
      <c r="I4" t="s">
        <v>37</v>
      </c>
      <c r="J4" s="1">
        <v>10</v>
      </c>
      <c r="K4" s="1">
        <v>10</v>
      </c>
    </row>
    <row r="5" spans="1:11" x14ac:dyDescent="0.25">
      <c r="A5" s="4" t="s">
        <v>2</v>
      </c>
      <c r="F5" t="s">
        <v>42</v>
      </c>
      <c r="G5" s="1">
        <v>500</v>
      </c>
      <c r="I5" t="s">
        <v>38</v>
      </c>
      <c r="J5" s="1">
        <v>6</v>
      </c>
      <c r="K5" s="1">
        <v>6</v>
      </c>
    </row>
    <row r="6" spans="1:11" x14ac:dyDescent="0.25">
      <c r="A6" t="s">
        <v>33</v>
      </c>
      <c r="B6" s="1">
        <v>22000</v>
      </c>
      <c r="C6">
        <v>25600</v>
      </c>
      <c r="D6" t="s">
        <v>50</v>
      </c>
      <c r="F6" t="s">
        <v>43</v>
      </c>
      <c r="G6" s="1">
        <v>100</v>
      </c>
      <c r="I6" t="s">
        <v>39</v>
      </c>
      <c r="J6" s="1">
        <v>8</v>
      </c>
      <c r="K6" s="1">
        <v>8</v>
      </c>
    </row>
    <row r="7" spans="1:11" x14ac:dyDescent="0.25">
      <c r="A7" t="s">
        <v>34</v>
      </c>
      <c r="B7" s="1">
        <v>28971</v>
      </c>
    </row>
    <row r="8" spans="1:11" x14ac:dyDescent="0.25">
      <c r="A8" t="s">
        <v>4</v>
      </c>
      <c r="B8" s="1">
        <v>1513</v>
      </c>
      <c r="C8">
        <v>0</v>
      </c>
      <c r="D8" t="s">
        <v>51</v>
      </c>
      <c r="G8" s="20" t="s">
        <v>46</v>
      </c>
      <c r="H8" s="5">
        <v>2500</v>
      </c>
    </row>
    <row r="9" spans="1:11" x14ac:dyDescent="0.25">
      <c r="A9" t="s">
        <v>5</v>
      </c>
      <c r="B9" s="2">
        <v>600</v>
      </c>
      <c r="C9">
        <v>0</v>
      </c>
      <c r="D9" t="s">
        <v>52</v>
      </c>
      <c r="G9" s="21"/>
    </row>
    <row r="10" spans="1:11" x14ac:dyDescent="0.25">
      <c r="A10" t="s">
        <v>6</v>
      </c>
      <c r="B10" s="3">
        <f>SUM(B6:B9)</f>
        <v>53084</v>
      </c>
      <c r="G10" s="21" t="s">
        <v>3</v>
      </c>
    </row>
    <row r="11" spans="1:11" x14ac:dyDescent="0.25">
      <c r="B11" s="3"/>
      <c r="H11" s="17" t="s">
        <v>45</v>
      </c>
      <c r="I11" s="17" t="s">
        <v>47</v>
      </c>
      <c r="J11" s="16" t="s">
        <v>49</v>
      </c>
    </row>
    <row r="12" spans="1:11" x14ac:dyDescent="0.25">
      <c r="G12" s="10" t="s">
        <v>28</v>
      </c>
      <c r="H12" s="5">
        <v>898</v>
      </c>
      <c r="I12" s="12">
        <f>H12/H15</f>
        <v>0.26966966966966965</v>
      </c>
      <c r="J12" s="6">
        <f>H12*H16</f>
        <v>7812.5999999999995</v>
      </c>
    </row>
    <row r="13" spans="1:11" x14ac:dyDescent="0.25">
      <c r="A13" s="4" t="s">
        <v>7</v>
      </c>
      <c r="G13" s="10" t="s">
        <v>29</v>
      </c>
      <c r="H13" s="5">
        <v>1663</v>
      </c>
      <c r="I13" s="12">
        <f>H13/H15</f>
        <v>0.49939939939939942</v>
      </c>
      <c r="J13" s="6">
        <f>H13*H16</f>
        <v>14468.099999999999</v>
      </c>
      <c r="K13" t="s">
        <v>54</v>
      </c>
    </row>
    <row r="14" spans="1:11" x14ac:dyDescent="0.25">
      <c r="A14" t="s">
        <v>8</v>
      </c>
      <c r="B14" s="1">
        <v>26000</v>
      </c>
      <c r="G14" s="10" t="s">
        <v>30</v>
      </c>
      <c r="H14" s="9">
        <v>769</v>
      </c>
      <c r="I14" s="14">
        <f>H14/H15</f>
        <v>0.23093093093093092</v>
      </c>
      <c r="J14" s="15">
        <f>H14*H16</f>
        <v>6690.2999999999993</v>
      </c>
    </row>
    <row r="15" spans="1:11" x14ac:dyDescent="0.25">
      <c r="A15" t="s">
        <v>32</v>
      </c>
      <c r="B15" s="1">
        <v>21000</v>
      </c>
      <c r="H15" s="5">
        <f>SUM(H12:H14)</f>
        <v>3330</v>
      </c>
      <c r="I15" s="12">
        <f>SUM(I12:I14)</f>
        <v>1</v>
      </c>
      <c r="J15" s="6">
        <f>SUM(J12:J14)</f>
        <v>28970.999999999996</v>
      </c>
    </row>
    <row r="16" spans="1:11" x14ac:dyDescent="0.25">
      <c r="A16" t="s">
        <v>70</v>
      </c>
      <c r="B16" s="1">
        <v>3341</v>
      </c>
      <c r="C16">
        <v>0</v>
      </c>
      <c r="D16" t="s">
        <v>72</v>
      </c>
      <c r="G16" s="10" t="s">
        <v>48</v>
      </c>
      <c r="H16" s="6">
        <f>B7/H15</f>
        <v>8.6999999999999993</v>
      </c>
    </row>
    <row r="17" spans="1:10" x14ac:dyDescent="0.25">
      <c r="A17" t="s">
        <v>9</v>
      </c>
      <c r="B17" s="1">
        <v>1900</v>
      </c>
      <c r="C17">
        <v>1996</v>
      </c>
      <c r="D17" t="s">
        <v>55</v>
      </c>
    </row>
    <row r="18" spans="1:10" x14ac:dyDescent="0.25">
      <c r="A18" t="s">
        <v>10</v>
      </c>
      <c r="B18" s="1">
        <v>1800</v>
      </c>
      <c r="F18" s="4" t="s">
        <v>53</v>
      </c>
    </row>
    <row r="19" spans="1:10" x14ac:dyDescent="0.25">
      <c r="A19" t="s">
        <v>11</v>
      </c>
      <c r="B19" s="1">
        <v>1050</v>
      </c>
      <c r="F19" t="s">
        <v>69</v>
      </c>
    </row>
    <row r="20" spans="1:10" x14ac:dyDescent="0.25">
      <c r="A20" t="s">
        <v>12</v>
      </c>
      <c r="B20" s="1">
        <v>925</v>
      </c>
      <c r="G20" s="16" t="s">
        <v>25</v>
      </c>
      <c r="H20" s="16" t="s">
        <v>26</v>
      </c>
      <c r="I20" s="16" t="s">
        <v>27</v>
      </c>
    </row>
    <row r="21" spans="1:10" x14ac:dyDescent="0.25">
      <c r="A21" t="s">
        <v>13</v>
      </c>
      <c r="B21" s="1">
        <v>859</v>
      </c>
      <c r="F21" s="10" t="s">
        <v>28</v>
      </c>
      <c r="G21" s="5">
        <v>68</v>
      </c>
      <c r="H21" s="1">
        <v>998</v>
      </c>
      <c r="I21" s="6">
        <f>H21/G21</f>
        <v>14.676470588235293</v>
      </c>
    </row>
    <row r="22" spans="1:10" x14ac:dyDescent="0.25">
      <c r="A22" t="s">
        <v>14</v>
      </c>
      <c r="B22" s="1">
        <v>750</v>
      </c>
      <c r="F22" s="10" t="s">
        <v>29</v>
      </c>
      <c r="G22" s="5">
        <v>96</v>
      </c>
      <c r="H22" s="1">
        <v>1243</v>
      </c>
      <c r="I22" s="6">
        <f>H22/G22</f>
        <v>12.947916666666666</v>
      </c>
    </row>
    <row r="23" spans="1:10" ht="17.25" x14ac:dyDescent="0.4">
      <c r="A23" t="s">
        <v>15</v>
      </c>
      <c r="B23" s="1">
        <v>716</v>
      </c>
      <c r="F23" s="10" t="s">
        <v>30</v>
      </c>
      <c r="G23" s="9">
        <v>83</v>
      </c>
      <c r="H23" s="2">
        <v>1100</v>
      </c>
      <c r="I23" s="13">
        <f>H23/G23</f>
        <v>13.253012048192771</v>
      </c>
    </row>
    <row r="24" spans="1:10" x14ac:dyDescent="0.25">
      <c r="A24" t="s">
        <v>16</v>
      </c>
      <c r="B24" s="1">
        <v>600</v>
      </c>
      <c r="G24" s="5">
        <f>SUM(G21:G23)</f>
        <v>247</v>
      </c>
      <c r="H24" s="1">
        <f>SUM(H21:H23)</f>
        <v>3341</v>
      </c>
      <c r="I24" s="26">
        <f>H24/G24</f>
        <v>13.526315789473685</v>
      </c>
      <c r="J24" s="18" t="s">
        <v>68</v>
      </c>
    </row>
    <row r="25" spans="1:10" x14ac:dyDescent="0.25">
      <c r="A25" t="s">
        <v>17</v>
      </c>
      <c r="B25" s="1">
        <v>538</v>
      </c>
    </row>
    <row r="26" spans="1:10" x14ac:dyDescent="0.25">
      <c r="A26" t="s">
        <v>18</v>
      </c>
      <c r="B26" s="1">
        <v>500</v>
      </c>
      <c r="C26">
        <v>0</v>
      </c>
      <c r="D26" t="s">
        <v>58</v>
      </c>
    </row>
    <row r="27" spans="1:10" x14ac:dyDescent="0.25">
      <c r="A27" t="s">
        <v>19</v>
      </c>
      <c r="B27" s="1">
        <v>450</v>
      </c>
    </row>
    <row r="28" spans="1:10" x14ac:dyDescent="0.25">
      <c r="A28" t="s">
        <v>20</v>
      </c>
      <c r="B28" s="1">
        <v>325</v>
      </c>
    </row>
    <row r="29" spans="1:10" x14ac:dyDescent="0.25">
      <c r="A29" t="s">
        <v>0</v>
      </c>
      <c r="B29" s="1">
        <v>300</v>
      </c>
    </row>
    <row r="30" spans="1:10" x14ac:dyDescent="0.25">
      <c r="A30" t="s">
        <v>21</v>
      </c>
      <c r="B30" s="1">
        <v>251</v>
      </c>
    </row>
    <row r="31" spans="1:10" x14ac:dyDescent="0.25">
      <c r="A31" t="s">
        <v>22</v>
      </c>
      <c r="B31" s="1">
        <v>105</v>
      </c>
    </row>
    <row r="32" spans="1:10" x14ac:dyDescent="0.25">
      <c r="A32" t="s">
        <v>23</v>
      </c>
      <c r="B32" s="1">
        <f>SUM(B14:B31)</f>
        <v>61410</v>
      </c>
    </row>
    <row r="33" spans="1:6" x14ac:dyDescent="0.25">
      <c r="B33" s="1"/>
    </row>
    <row r="34" spans="1:6" x14ac:dyDescent="0.25">
      <c r="A34" s="4" t="s">
        <v>24</v>
      </c>
      <c r="B34" s="1">
        <f>B10-B32</f>
        <v>-8326</v>
      </c>
    </row>
    <row r="41" spans="1:6" x14ac:dyDescent="0.25">
      <c r="C41" s="5"/>
    </row>
    <row r="42" spans="1:6" x14ac:dyDescent="0.25">
      <c r="C42" s="5"/>
      <c r="D42" s="1"/>
    </row>
    <row r="43" spans="1:6" x14ac:dyDescent="0.25">
      <c r="C43" s="9"/>
      <c r="D43" s="1"/>
      <c r="E43" s="6"/>
    </row>
    <row r="44" spans="1:6" x14ac:dyDescent="0.25">
      <c r="C44" s="5"/>
      <c r="D44" s="2"/>
      <c r="E44" s="6"/>
    </row>
    <row r="45" spans="1:6" x14ac:dyDescent="0.25">
      <c r="D45" s="1"/>
      <c r="E45" s="7"/>
      <c r="F45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J32"/>
  <sheetViews>
    <sheetView topLeftCell="A13" workbookViewId="0">
      <selection activeCell="K31" sqref="K31"/>
    </sheetView>
  </sheetViews>
  <sheetFormatPr defaultRowHeight="15" x14ac:dyDescent="0.25"/>
  <cols>
    <col min="2" max="2" width="29.42578125" customWidth="1"/>
    <col min="10" max="10" width="26.42578125" bestFit="1" customWidth="1"/>
  </cols>
  <sheetData>
    <row r="8" spans="2:10" s="23" customFormat="1" ht="15.75" x14ac:dyDescent="0.25">
      <c r="B8" s="22" t="s">
        <v>63</v>
      </c>
      <c r="J8" s="24" t="s">
        <v>65</v>
      </c>
    </row>
    <row r="9" spans="2:10" s="23" customFormat="1" ht="15.75" x14ac:dyDescent="0.25">
      <c r="B9" s="22" t="s">
        <v>64</v>
      </c>
      <c r="J9" s="22" t="s">
        <v>63</v>
      </c>
    </row>
    <row r="10" spans="2:10" s="23" customFormat="1" ht="15.75" x14ac:dyDescent="0.25">
      <c r="B10" s="24" t="s">
        <v>65</v>
      </c>
      <c r="J10" s="25" t="s">
        <v>61</v>
      </c>
    </row>
    <row r="18" spans="2:10" s="23" customFormat="1" x14ac:dyDescent="0.25">
      <c r="B18" s="23" t="s">
        <v>1</v>
      </c>
      <c r="J18" s="23" t="s">
        <v>1</v>
      </c>
    </row>
    <row r="19" spans="2:10" s="23" customFormat="1" x14ac:dyDescent="0.25">
      <c r="B19" s="23" t="s">
        <v>59</v>
      </c>
      <c r="J19" s="23" t="s">
        <v>61</v>
      </c>
    </row>
    <row r="20" spans="2:10" s="23" customFormat="1" x14ac:dyDescent="0.25">
      <c r="B20" s="23" t="s">
        <v>60</v>
      </c>
      <c r="J20" s="23" t="s">
        <v>62</v>
      </c>
    </row>
    <row r="29" spans="2:10" x14ac:dyDescent="0.25">
      <c r="B29" s="23" t="s">
        <v>1</v>
      </c>
    </row>
    <row r="30" spans="2:10" x14ac:dyDescent="0.25">
      <c r="B30" s="23" t="s">
        <v>67</v>
      </c>
    </row>
    <row r="31" spans="2:10" x14ac:dyDescent="0.25">
      <c r="B31" s="23" t="s">
        <v>61</v>
      </c>
    </row>
    <row r="32" spans="2:10" x14ac:dyDescent="0.25">
      <c r="B32" s="23" t="s">
        <v>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Numbers</vt:lpstr>
      <vt:lpstr>Formulas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</dc:creator>
  <cp:lastModifiedBy>Administrator</cp:lastModifiedBy>
  <cp:lastPrinted>2013-05-05T14:14:20Z</cp:lastPrinted>
  <dcterms:created xsi:type="dcterms:W3CDTF">2013-05-05T14:10:14Z</dcterms:created>
  <dcterms:modified xsi:type="dcterms:W3CDTF">2017-05-25T20:53:45Z</dcterms:modified>
</cp:coreProperties>
</file>