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24" windowWidth="18180" windowHeight="10848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0" i="2"/>
  <c r="C9" i="2"/>
  <c r="C8" i="2"/>
  <c r="C7" i="2"/>
  <c r="C6" i="2"/>
  <c r="C5" i="2"/>
  <c r="C4" i="2"/>
  <c r="C3" i="2"/>
  <c r="C2" i="2"/>
  <c r="B36" i="2" l="1"/>
  <c r="D36" i="2" s="1"/>
  <c r="B37" i="2"/>
  <c r="D37" i="2"/>
  <c r="B38" i="2"/>
  <c r="D38" i="2" s="1"/>
  <c r="B2" i="2"/>
  <c r="D2" i="2" s="1"/>
  <c r="F2" i="2"/>
  <c r="G2" i="1"/>
  <c r="B34" i="1" s="1"/>
  <c r="B35" i="2"/>
  <c r="D35" i="2" s="1"/>
  <c r="C34" i="1"/>
  <c r="D34" i="1" s="1"/>
  <c r="B35" i="1"/>
  <c r="C35" i="1" s="1"/>
  <c r="D35" i="1" s="1"/>
  <c r="B2" i="1"/>
  <c r="C2" i="1" s="1"/>
  <c r="D2" i="1"/>
  <c r="B30" i="1"/>
  <c r="C30" i="1" s="1"/>
  <c r="D30" i="1" s="1"/>
  <c r="B26" i="1"/>
  <c r="C26" i="1" s="1"/>
  <c r="D26" i="1"/>
  <c r="B22" i="1"/>
  <c r="C22" i="1" s="1"/>
  <c r="D22" i="1" s="1"/>
  <c r="B18" i="1"/>
  <c r="C18" i="1" s="1"/>
  <c r="D18" i="1"/>
  <c r="B14" i="1"/>
  <c r="C14" i="1" s="1"/>
  <c r="D14" i="1" s="1"/>
  <c r="B10" i="1"/>
  <c r="C10" i="1" s="1"/>
  <c r="D10" i="1"/>
  <c r="B6" i="1"/>
  <c r="C6" i="1" s="1"/>
  <c r="D6" i="1" s="1"/>
  <c r="B31" i="1"/>
  <c r="C31" i="1" s="1"/>
  <c r="D31" i="1"/>
  <c r="B27" i="1"/>
  <c r="C27" i="1" s="1"/>
  <c r="D27" i="1" s="1"/>
  <c r="B23" i="1"/>
  <c r="C23" i="1" s="1"/>
  <c r="D23" i="1"/>
  <c r="B19" i="1"/>
  <c r="C19" i="1" s="1"/>
  <c r="D19" i="1" s="1"/>
  <c r="B15" i="1"/>
  <c r="C15" i="1" s="1"/>
  <c r="D15" i="1"/>
  <c r="B11" i="1"/>
  <c r="C11" i="1" s="1"/>
  <c r="D11" i="1" s="1"/>
  <c r="B7" i="1"/>
  <c r="C7" i="1" s="1"/>
  <c r="D7" i="1"/>
  <c r="B4" i="2"/>
  <c r="B6" i="2"/>
  <c r="D6" i="2" s="1"/>
  <c r="B8" i="2"/>
  <c r="B10" i="2"/>
  <c r="D10" i="2" s="1"/>
  <c r="B12" i="2"/>
  <c r="B14" i="2"/>
  <c r="D14" i="2" s="1"/>
  <c r="B16" i="2"/>
  <c r="B18" i="2"/>
  <c r="D18" i="2" s="1"/>
  <c r="B20" i="2"/>
  <c r="B22" i="2"/>
  <c r="D22" i="2" s="1"/>
  <c r="B24" i="2"/>
  <c r="B26" i="2"/>
  <c r="D26" i="2" s="1"/>
  <c r="B28" i="2"/>
  <c r="B30" i="2"/>
  <c r="D30" i="2" s="1"/>
  <c r="B32" i="2"/>
  <c r="B34" i="2"/>
  <c r="D34" i="2" s="1"/>
  <c r="B3" i="2"/>
  <c r="D3" i="2" s="1"/>
  <c r="B5" i="2"/>
  <c r="D5" i="2" s="1"/>
  <c r="B7" i="2"/>
  <c r="D7" i="2" s="1"/>
  <c r="B9" i="2"/>
  <c r="D9" i="2" s="1"/>
  <c r="B11" i="2"/>
  <c r="D11" i="2" s="1"/>
  <c r="B13" i="2"/>
  <c r="D13" i="2" s="1"/>
  <c r="B15" i="2"/>
  <c r="D15" i="2" s="1"/>
  <c r="B17" i="2"/>
  <c r="D17" i="2" s="1"/>
  <c r="B19" i="2"/>
  <c r="D19" i="2" s="1"/>
  <c r="B21" i="2"/>
  <c r="D21" i="2" s="1"/>
  <c r="B23" i="2"/>
  <c r="D23" i="2" s="1"/>
  <c r="B25" i="2"/>
  <c r="D25" i="2" s="1"/>
  <c r="B27" i="2"/>
  <c r="D27" i="2" s="1"/>
  <c r="B29" i="2"/>
  <c r="D29" i="2" s="1"/>
  <c r="B31" i="2"/>
  <c r="D31" i="2" s="1"/>
  <c r="B33" i="2"/>
  <c r="D33" i="2" s="1"/>
  <c r="D32" i="2" l="1"/>
  <c r="D24" i="2"/>
  <c r="D16" i="2"/>
  <c r="D8" i="2"/>
  <c r="D28" i="2"/>
  <c r="D20" i="2"/>
  <c r="D12" i="2"/>
  <c r="D4" i="2"/>
  <c r="B33" i="1"/>
  <c r="C33" i="1" s="1"/>
  <c r="D33" i="1" s="1"/>
  <c r="B5" i="1"/>
  <c r="C5" i="1" s="1"/>
  <c r="D5" i="1" s="1"/>
  <c r="B9" i="1"/>
  <c r="C9" i="1" s="1"/>
  <c r="D9" i="1" s="1"/>
  <c r="B13" i="1"/>
  <c r="C13" i="1" s="1"/>
  <c r="D13" i="1" s="1"/>
  <c r="B17" i="1"/>
  <c r="C17" i="1" s="1"/>
  <c r="D17" i="1" s="1"/>
  <c r="B21" i="1"/>
  <c r="C21" i="1" s="1"/>
  <c r="D21" i="1" s="1"/>
  <c r="B25" i="1"/>
  <c r="C25" i="1" s="1"/>
  <c r="D25" i="1" s="1"/>
  <c r="B29" i="1"/>
  <c r="C29" i="1" s="1"/>
  <c r="D29" i="1" s="1"/>
  <c r="B4" i="1"/>
  <c r="C4" i="1" s="1"/>
  <c r="D4" i="1" s="1"/>
  <c r="B8" i="1"/>
  <c r="C8" i="1" s="1"/>
  <c r="D8" i="1" s="1"/>
  <c r="B12" i="1"/>
  <c r="C12" i="1" s="1"/>
  <c r="D12" i="1" s="1"/>
  <c r="B16" i="1"/>
  <c r="C16" i="1" s="1"/>
  <c r="D16" i="1" s="1"/>
  <c r="B20" i="1"/>
  <c r="C20" i="1" s="1"/>
  <c r="D20" i="1" s="1"/>
  <c r="B24" i="1"/>
  <c r="C24" i="1" s="1"/>
  <c r="D24" i="1" s="1"/>
  <c r="B28" i="1"/>
  <c r="C28" i="1" s="1"/>
  <c r="D28" i="1" s="1"/>
  <c r="B32" i="1"/>
  <c r="C32" i="1" s="1"/>
  <c r="D32" i="1" s="1"/>
  <c r="B3" i="1"/>
  <c r="C3" i="1" s="1"/>
  <c r="D3" i="1" s="1"/>
</calcChain>
</file>

<file path=xl/sharedStrings.xml><?xml version="1.0" encoding="utf-8"?>
<sst xmlns="http://schemas.openxmlformats.org/spreadsheetml/2006/main" count="12" uniqueCount="10">
  <si>
    <t>pH</t>
  </si>
  <si>
    <r>
      <t>[Ac</t>
    </r>
    <r>
      <rPr>
        <vertAlign val="superscript"/>
        <sz val="11"/>
        <color indexed="8"/>
        <rFont val="Calibri"/>
        <family val="2"/>
      </rPr>
      <t>-</t>
    </r>
    <r>
      <rPr>
        <sz val="11"/>
        <color theme="1"/>
        <rFont val="Calibri"/>
        <family val="2"/>
        <scheme val="minor"/>
      </rPr>
      <t>]/[Hac]</t>
    </r>
  </si>
  <si>
    <r>
      <t>K</t>
    </r>
    <r>
      <rPr>
        <vertAlign val="subscript"/>
        <sz val="11"/>
        <color indexed="8"/>
        <rFont val="Calibri"/>
        <family val="2"/>
      </rPr>
      <t>a</t>
    </r>
  </si>
  <si>
    <r>
      <t>pK</t>
    </r>
    <r>
      <rPr>
        <vertAlign val="subscript"/>
        <sz val="11"/>
        <color indexed="8"/>
        <rFont val="Calibri"/>
        <family val="2"/>
      </rPr>
      <t>a</t>
    </r>
  </si>
  <si>
    <t>Unionized</t>
  </si>
  <si>
    <r>
      <t>[Ac</t>
    </r>
    <r>
      <rPr>
        <vertAlign val="superscript"/>
        <sz val="11"/>
        <color indexed="8"/>
        <rFont val="Calibri"/>
        <family val="2"/>
      </rPr>
      <t>-</t>
    </r>
    <r>
      <rPr>
        <sz val="11"/>
        <color theme="1"/>
        <rFont val="Calibri"/>
        <family val="2"/>
        <scheme val="minor"/>
      </rPr>
      <t>]/([HAc]+[Ac</t>
    </r>
    <r>
      <rPr>
        <vertAlign val="superscript"/>
        <sz val="11"/>
        <color indexed="8"/>
        <rFont val="Calibri"/>
        <family val="2"/>
      </rPr>
      <t>-</t>
    </r>
    <r>
      <rPr>
        <sz val="11"/>
        <color theme="1"/>
        <rFont val="Calibri"/>
        <family val="2"/>
        <scheme val="minor"/>
      </rPr>
      <t>])</t>
    </r>
  </si>
  <si>
    <r>
      <t>K</t>
    </r>
    <r>
      <rPr>
        <vertAlign val="subscript"/>
        <sz val="10"/>
        <color indexed="8"/>
        <rFont val="Calibri"/>
        <family val="2"/>
      </rPr>
      <t>a</t>
    </r>
  </si>
  <si>
    <r>
      <t>pK</t>
    </r>
    <r>
      <rPr>
        <vertAlign val="subscript"/>
        <sz val="10"/>
        <color indexed="8"/>
        <rFont val="Calibri"/>
        <family val="2"/>
      </rPr>
      <t>a</t>
    </r>
  </si>
  <si>
    <r>
      <t>[Ac</t>
    </r>
    <r>
      <rPr>
        <vertAlign val="superscript"/>
        <sz val="10"/>
        <color indexed="8"/>
        <rFont val="Calibri"/>
        <family val="2"/>
      </rPr>
      <t>-</t>
    </r>
    <r>
      <rPr>
        <sz val="10"/>
        <color indexed="8"/>
        <rFont val="Calibri"/>
        <family val="2"/>
      </rPr>
      <t>]/[HAc]</t>
    </r>
  </si>
  <si>
    <r>
      <t>[Ac</t>
    </r>
    <r>
      <rPr>
        <vertAlign val="superscript"/>
        <sz val="10"/>
        <color indexed="8"/>
        <rFont val="Calibri"/>
        <family val="2"/>
      </rPr>
      <t>-</t>
    </r>
    <r>
      <rPr>
        <sz val="10"/>
        <color indexed="8"/>
        <rFont val="Calibri"/>
        <family val="2"/>
      </rPr>
      <t>]/([HAc]+[Ac</t>
    </r>
    <r>
      <rPr>
        <vertAlign val="superscript"/>
        <sz val="10"/>
        <color indexed="8"/>
        <rFont val="Calibri"/>
        <family val="2"/>
      </rPr>
      <t>-</t>
    </r>
    <r>
      <rPr>
        <sz val="10"/>
        <color indexed="8"/>
        <rFont val="Calibri"/>
        <family val="2"/>
      </rPr>
      <t>])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</si>
</sst>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vertAlign val="subscript"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0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Sheet1!$A$2:$A$35</c:f>
              <c:numCache>
                <c:formatCode>General</c:formatCode>
                <c:ptCount val="34"/>
                <c:pt idx="0">
                  <c:v>3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3.6</c:v>
                </c:pt>
                <c:pt idx="7">
                  <c:v>3.7</c:v>
                </c:pt>
                <c:pt idx="8">
                  <c:v>3.8</c:v>
                </c:pt>
                <c:pt idx="9">
                  <c:v>3.9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4.5</c:v>
                </c:pt>
                <c:pt idx="16">
                  <c:v>4.5999999999999996</c:v>
                </c:pt>
                <c:pt idx="17">
                  <c:v>4.7</c:v>
                </c:pt>
                <c:pt idx="18">
                  <c:v>4.8</c:v>
                </c:pt>
                <c:pt idx="19">
                  <c:v>4.9000000000000004</c:v>
                </c:pt>
                <c:pt idx="20">
                  <c:v>5</c:v>
                </c:pt>
                <c:pt idx="21">
                  <c:v>5.0999999999999996</c:v>
                </c:pt>
                <c:pt idx="22">
                  <c:v>5.2</c:v>
                </c:pt>
                <c:pt idx="23">
                  <c:v>5.3</c:v>
                </c:pt>
                <c:pt idx="24">
                  <c:v>5.4</c:v>
                </c:pt>
                <c:pt idx="25">
                  <c:v>5.5</c:v>
                </c:pt>
                <c:pt idx="26">
                  <c:v>5.6</c:v>
                </c:pt>
                <c:pt idx="27">
                  <c:v>5.7</c:v>
                </c:pt>
                <c:pt idx="28">
                  <c:v>5.8</c:v>
                </c:pt>
                <c:pt idx="29">
                  <c:v>5.9</c:v>
                </c:pt>
                <c:pt idx="30">
                  <c:v>6</c:v>
                </c:pt>
                <c:pt idx="31">
                  <c:v>6.1</c:v>
                </c:pt>
                <c:pt idx="32">
                  <c:v>6.2</c:v>
                </c:pt>
                <c:pt idx="33">
                  <c:v>6.3</c:v>
                </c:pt>
              </c:numCache>
            </c:numRef>
          </c:xVal>
          <c:yVal>
            <c:numRef>
              <c:f>Sheet1!$C$2:$C$35</c:f>
              <c:numCache>
                <c:formatCode>0.00%</c:formatCode>
                <c:ptCount val="34"/>
                <c:pt idx="0">
                  <c:v>1.9607843137254895E-2</c:v>
                </c:pt>
                <c:pt idx="1">
                  <c:v>2.4560121026347172E-2</c:v>
                </c:pt>
                <c:pt idx="2">
                  <c:v>3.0723979335344223E-2</c:v>
                </c:pt>
                <c:pt idx="3">
                  <c:v>3.8373925356550487E-2</c:v>
                </c:pt>
                <c:pt idx="4">
                  <c:v>4.7834625685858632E-2</c:v>
                </c:pt>
                <c:pt idx="5">
                  <c:v>5.9483487151975475E-2</c:v>
                </c:pt>
                <c:pt idx="6">
                  <c:v>7.3749401035451675E-2</c:v>
                </c:pt>
                <c:pt idx="7">
                  <c:v>9.1105285521578011E-2</c:v>
                </c:pt>
                <c:pt idx="8">
                  <c:v>0.11205152265958751</c:v>
                </c:pt>
                <c:pt idx="9">
                  <c:v>0.13708720019760476</c:v>
                </c:pt>
                <c:pt idx="10">
                  <c:v>0.16666666666666671</c:v>
                </c:pt>
                <c:pt idx="11">
                  <c:v>0.20114082353847482</c:v>
                </c:pt>
                <c:pt idx="12">
                  <c:v>0.24068624139198194</c:v>
                </c:pt>
                <c:pt idx="13">
                  <c:v>0.28523052104840985</c:v>
                </c:pt>
                <c:pt idx="14">
                  <c:v>0.33438823315713995</c:v>
                </c:pt>
                <c:pt idx="15">
                  <c:v>0.3874258867227931</c:v>
                </c:pt>
                <c:pt idx="16">
                  <c:v>0.44327356868573536</c:v>
                </c:pt>
                <c:pt idx="17">
                  <c:v>0.50059291288751828</c:v>
                </c:pt>
                <c:pt idx="18">
                  <c:v>0.55789667714673319</c:v>
                </c:pt>
                <c:pt idx="19">
                  <c:v>0.6136992251378105</c:v>
                </c:pt>
                <c:pt idx="20">
                  <c:v>0.66666666666666674</c:v>
                </c:pt>
                <c:pt idx="21">
                  <c:v>0.71573552997339307</c:v>
                </c:pt>
                <c:pt idx="22">
                  <c:v>0.76017956132813946</c:v>
                </c:pt>
                <c:pt idx="23">
                  <c:v>0.79962026557266552</c:v>
                </c:pt>
                <c:pt idx="24">
                  <c:v>0.8339910845345534</c:v>
                </c:pt>
                <c:pt idx="25">
                  <c:v>0.86347294050418577</c:v>
                </c:pt>
                <c:pt idx="26">
                  <c:v>0.88841954941662615</c:v>
                </c:pt>
                <c:pt idx="27">
                  <c:v>0.90928672336810445</c:v>
                </c:pt>
                <c:pt idx="28">
                  <c:v>0.92657396178292584</c:v>
                </c:pt>
                <c:pt idx="29">
                  <c:v>0.94078132420109384</c:v>
                </c:pt>
                <c:pt idx="30">
                  <c:v>0.95238095238095244</c:v>
                </c:pt>
                <c:pt idx="31">
                  <c:v>0.96180072634431923</c:v>
                </c:pt>
                <c:pt idx="32">
                  <c:v>0.96941696238594555</c:v>
                </c:pt>
                <c:pt idx="33">
                  <c:v>0.97555325806667459</c:v>
                </c:pt>
              </c:numCache>
            </c:numRef>
          </c:yVal>
          <c:smooth val="0"/>
        </c:ser>
        <c:ser>
          <c:idx val="2"/>
          <c:order val="1"/>
          <c:spPr>
            <a:ln w="28575">
              <a:noFill/>
            </a:ln>
          </c:spPr>
          <c:xVal>
            <c:numRef>
              <c:f>Sheet1!$A$2:$A$35</c:f>
              <c:numCache>
                <c:formatCode>General</c:formatCode>
                <c:ptCount val="34"/>
                <c:pt idx="0">
                  <c:v>3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3.6</c:v>
                </c:pt>
                <c:pt idx="7">
                  <c:v>3.7</c:v>
                </c:pt>
                <c:pt idx="8">
                  <c:v>3.8</c:v>
                </c:pt>
                <c:pt idx="9">
                  <c:v>3.9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4.5</c:v>
                </c:pt>
                <c:pt idx="16">
                  <c:v>4.5999999999999996</c:v>
                </c:pt>
                <c:pt idx="17">
                  <c:v>4.7</c:v>
                </c:pt>
                <c:pt idx="18">
                  <c:v>4.8</c:v>
                </c:pt>
                <c:pt idx="19">
                  <c:v>4.9000000000000004</c:v>
                </c:pt>
                <c:pt idx="20">
                  <c:v>5</c:v>
                </c:pt>
                <c:pt idx="21">
                  <c:v>5.0999999999999996</c:v>
                </c:pt>
                <c:pt idx="22">
                  <c:v>5.2</c:v>
                </c:pt>
                <c:pt idx="23">
                  <c:v>5.3</c:v>
                </c:pt>
                <c:pt idx="24">
                  <c:v>5.4</c:v>
                </c:pt>
                <c:pt idx="25">
                  <c:v>5.5</c:v>
                </c:pt>
                <c:pt idx="26">
                  <c:v>5.6</c:v>
                </c:pt>
                <c:pt idx="27">
                  <c:v>5.7</c:v>
                </c:pt>
                <c:pt idx="28">
                  <c:v>5.8</c:v>
                </c:pt>
                <c:pt idx="29">
                  <c:v>5.9</c:v>
                </c:pt>
                <c:pt idx="30">
                  <c:v>6</c:v>
                </c:pt>
                <c:pt idx="31">
                  <c:v>6.1</c:v>
                </c:pt>
                <c:pt idx="32">
                  <c:v>6.2</c:v>
                </c:pt>
                <c:pt idx="33">
                  <c:v>6.3</c:v>
                </c:pt>
              </c:numCache>
            </c:numRef>
          </c:xVal>
          <c:yVal>
            <c:numRef>
              <c:f>Sheet1!$D$2:$D$35</c:f>
              <c:numCache>
                <c:formatCode>0.00%</c:formatCode>
                <c:ptCount val="34"/>
                <c:pt idx="0">
                  <c:v>0.98039215686274506</c:v>
                </c:pt>
                <c:pt idx="1">
                  <c:v>0.97543987897365281</c:v>
                </c:pt>
                <c:pt idx="2">
                  <c:v>0.96927602066465579</c:v>
                </c:pt>
                <c:pt idx="3">
                  <c:v>0.96162607464344951</c:v>
                </c:pt>
                <c:pt idx="4">
                  <c:v>0.95216537431414139</c:v>
                </c:pt>
                <c:pt idx="5">
                  <c:v>0.94051651284802451</c:v>
                </c:pt>
                <c:pt idx="6">
                  <c:v>0.92625059896454831</c:v>
                </c:pt>
                <c:pt idx="7">
                  <c:v>0.90889471447842196</c:v>
                </c:pt>
                <c:pt idx="8">
                  <c:v>0.88794847734041249</c:v>
                </c:pt>
                <c:pt idx="9">
                  <c:v>0.86291279980239521</c:v>
                </c:pt>
                <c:pt idx="10">
                  <c:v>0.83333333333333326</c:v>
                </c:pt>
                <c:pt idx="11">
                  <c:v>0.79885917646152516</c:v>
                </c:pt>
                <c:pt idx="12">
                  <c:v>0.75931375860801809</c:v>
                </c:pt>
                <c:pt idx="13">
                  <c:v>0.71476947895159015</c:v>
                </c:pt>
                <c:pt idx="14">
                  <c:v>0.66561176684286005</c:v>
                </c:pt>
                <c:pt idx="15">
                  <c:v>0.6125741132772069</c:v>
                </c:pt>
                <c:pt idx="16">
                  <c:v>0.55672643131426458</c:v>
                </c:pt>
                <c:pt idx="17">
                  <c:v>0.49940708711248172</c:v>
                </c:pt>
                <c:pt idx="18">
                  <c:v>0.44210332285326681</c:v>
                </c:pt>
                <c:pt idx="19">
                  <c:v>0.3863007748621895</c:v>
                </c:pt>
                <c:pt idx="20">
                  <c:v>0.33333333333333326</c:v>
                </c:pt>
                <c:pt idx="21">
                  <c:v>0.28426447002660693</c:v>
                </c:pt>
                <c:pt idx="22">
                  <c:v>0.23982043867186054</c:v>
                </c:pt>
                <c:pt idx="23">
                  <c:v>0.20037973442733448</c:v>
                </c:pt>
                <c:pt idx="24">
                  <c:v>0.1660089154654466</c:v>
                </c:pt>
                <c:pt idx="25">
                  <c:v>0.13652705949581423</c:v>
                </c:pt>
                <c:pt idx="26">
                  <c:v>0.11158045058337385</c:v>
                </c:pt>
                <c:pt idx="27">
                  <c:v>9.0713276631895545E-2</c:v>
                </c:pt>
                <c:pt idx="28">
                  <c:v>7.3426038217074163E-2</c:v>
                </c:pt>
                <c:pt idx="29">
                  <c:v>5.9218675798906162E-2</c:v>
                </c:pt>
                <c:pt idx="30">
                  <c:v>4.7619047619047561E-2</c:v>
                </c:pt>
                <c:pt idx="31">
                  <c:v>3.8199273655680765E-2</c:v>
                </c:pt>
                <c:pt idx="32">
                  <c:v>3.0583037614054454E-2</c:v>
                </c:pt>
                <c:pt idx="33">
                  <c:v>2.4446741933325411E-2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53440"/>
        <c:axId val="183654016"/>
      </c:scatterChart>
      <c:valAx>
        <c:axId val="18365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654016"/>
        <c:crosses val="autoZero"/>
        <c:crossBetween val="midCat"/>
      </c:valAx>
      <c:valAx>
        <c:axId val="18365401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Ionized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183653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Sheet2!$A$2:$A$38</c:f>
              <c:numCache>
                <c:formatCode>General</c:formatCode>
                <c:ptCount val="37"/>
                <c:pt idx="0">
                  <c:v>2.7</c:v>
                </c:pt>
                <c:pt idx="1">
                  <c:v>2.8</c:v>
                </c:pt>
                <c:pt idx="2">
                  <c:v>2.9</c:v>
                </c:pt>
                <c:pt idx="3">
                  <c:v>3</c:v>
                </c:pt>
                <c:pt idx="4">
                  <c:v>3.1</c:v>
                </c:pt>
                <c:pt idx="5">
                  <c:v>3.2</c:v>
                </c:pt>
                <c:pt idx="6">
                  <c:v>3.3</c:v>
                </c:pt>
                <c:pt idx="7">
                  <c:v>3.4</c:v>
                </c:pt>
                <c:pt idx="8">
                  <c:v>3.5</c:v>
                </c:pt>
                <c:pt idx="9">
                  <c:v>3.6</c:v>
                </c:pt>
                <c:pt idx="10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</c:v>
                </c:pt>
                <c:pt idx="14">
                  <c:v>4.0999999999999996</c:v>
                </c:pt>
                <c:pt idx="15">
                  <c:v>4.1999999999999904</c:v>
                </c:pt>
                <c:pt idx="16">
                  <c:v>4.2999999999999901</c:v>
                </c:pt>
                <c:pt idx="17">
                  <c:v>4.3999999999999897</c:v>
                </c:pt>
                <c:pt idx="18">
                  <c:v>4.4999999999999902</c:v>
                </c:pt>
                <c:pt idx="19">
                  <c:v>4.5999999999999899</c:v>
                </c:pt>
                <c:pt idx="20">
                  <c:v>4.6999999999999904</c:v>
                </c:pt>
                <c:pt idx="21">
                  <c:v>4.7999999999999901</c:v>
                </c:pt>
                <c:pt idx="22">
                  <c:v>4.8999999999999897</c:v>
                </c:pt>
                <c:pt idx="23">
                  <c:v>4.9999999999999902</c:v>
                </c:pt>
                <c:pt idx="24">
                  <c:v>5.0999999999999899</c:v>
                </c:pt>
                <c:pt idx="25">
                  <c:v>5.1999999999999904</c:v>
                </c:pt>
                <c:pt idx="26">
                  <c:v>5.2999999999999901</c:v>
                </c:pt>
                <c:pt idx="27">
                  <c:v>5.3999999999999897</c:v>
                </c:pt>
                <c:pt idx="28">
                  <c:v>5.4999999999999902</c:v>
                </c:pt>
                <c:pt idx="29">
                  <c:v>5.5999999999999899</c:v>
                </c:pt>
                <c:pt idx="30">
                  <c:v>5.6999999999999904</c:v>
                </c:pt>
                <c:pt idx="31">
                  <c:v>5.7999999999999901</c:v>
                </c:pt>
                <c:pt idx="32">
                  <c:v>5.8999999999999897</c:v>
                </c:pt>
                <c:pt idx="33">
                  <c:v>5.9999999999999902</c:v>
                </c:pt>
                <c:pt idx="34">
                  <c:v>6.0999999999999899</c:v>
                </c:pt>
                <c:pt idx="35">
                  <c:v>6.1999999999999904</c:v>
                </c:pt>
                <c:pt idx="36">
                  <c:v>6.2999999999999901</c:v>
                </c:pt>
              </c:numCache>
            </c:numRef>
          </c:xVal>
          <c:yVal>
            <c:numRef>
              <c:f>Sheet2!$D$2:$D$38</c:f>
              <c:numCache>
                <c:formatCode>0.00%</c:formatCode>
                <c:ptCount val="37"/>
                <c:pt idx="0">
                  <c:v>0.99009900990099009</c:v>
                </c:pt>
                <c:pt idx="1">
                  <c:v>0.98756726474555756</c:v>
                </c:pt>
                <c:pt idx="2">
                  <c:v>0.98439833775817043</c:v>
                </c:pt>
                <c:pt idx="3">
                  <c:v>0.98043769612742049</c:v>
                </c:pt>
                <c:pt idx="4">
                  <c:v>0.975496632449664</c:v>
                </c:pt>
                <c:pt idx="5">
                  <c:v>0.9693465699682845</c:v>
                </c:pt>
                <c:pt idx="6">
                  <c:v>0.96171349611774537</c:v>
                </c:pt>
                <c:pt idx="7">
                  <c:v>0.95227327896579617</c:v>
                </c:pt>
                <c:pt idx="8">
                  <c:v>0.94064905689723244</c:v>
                </c:pt>
                <c:pt idx="9">
                  <c:v>0.9264124438824265</c:v>
                </c:pt>
                <c:pt idx="10">
                  <c:v>0.90909090909090906</c:v>
                </c:pt>
                <c:pt idx="11">
                  <c:v>0.8881842302218832</c:v>
                </c:pt>
                <c:pt idx="12">
                  <c:v>0.86319311139679011</c:v>
                </c:pt>
                <c:pt idx="13">
                  <c:v>0.83366246918343823</c:v>
                </c:pt>
                <c:pt idx="14">
                  <c:v>0.79923999108689847</c:v>
                </c:pt>
                <c:pt idx="15">
                  <c:v>0.75974692664796195</c:v>
                </c:pt>
                <c:pt idx="16">
                  <c:v>0.71525275104920338</c:v>
                </c:pt>
                <c:pt idx="17">
                  <c:v>0.66613942458312736</c:v>
                </c:pt>
                <c:pt idx="18">
                  <c:v>0.61313682015314841</c:v>
                </c:pt>
                <c:pt idx="19">
                  <c:v>0.55731163376229853</c:v>
                </c:pt>
                <c:pt idx="20">
                  <c:v>0.50000000000000555</c:v>
                </c:pt>
                <c:pt idx="21">
                  <c:v>0.44268836623771302</c:v>
                </c:pt>
                <c:pt idx="22">
                  <c:v>0.38686317984686269</c:v>
                </c:pt>
                <c:pt idx="23">
                  <c:v>0.33386057541688297</c:v>
                </c:pt>
                <c:pt idx="24">
                  <c:v>0.28474724895080616</c:v>
                </c:pt>
                <c:pt idx="25">
                  <c:v>0.24025307335204626</c:v>
                </c:pt>
                <c:pt idx="26">
                  <c:v>0.20076000891310553</c:v>
                </c:pt>
                <c:pt idx="27">
                  <c:v>0.16633753081656522</c:v>
                </c:pt>
                <c:pt idx="28">
                  <c:v>0.13680688860321266</c:v>
                </c:pt>
                <c:pt idx="29">
                  <c:v>0.11181576977811925</c:v>
                </c:pt>
                <c:pt idx="30">
                  <c:v>9.0909090909092716E-2</c:v>
                </c:pt>
                <c:pt idx="31">
                  <c:v>7.3587556117575059E-2</c:v>
                </c:pt>
                <c:pt idx="32">
                  <c:v>5.9350943102768894E-2</c:v>
                </c:pt>
                <c:pt idx="33">
                  <c:v>4.7726721034204944E-2</c:v>
                </c:pt>
                <c:pt idx="34">
                  <c:v>3.8286503882255629E-2</c:v>
                </c:pt>
                <c:pt idx="35">
                  <c:v>3.0653430031716056E-2</c:v>
                </c:pt>
                <c:pt idx="36">
                  <c:v>2.4503367550336552E-2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xVal>
            <c:numRef>
              <c:f>Sheet2!$A$2:$A$38</c:f>
              <c:numCache>
                <c:formatCode>General</c:formatCode>
                <c:ptCount val="37"/>
                <c:pt idx="0">
                  <c:v>2.7</c:v>
                </c:pt>
                <c:pt idx="1">
                  <c:v>2.8</c:v>
                </c:pt>
                <c:pt idx="2">
                  <c:v>2.9</c:v>
                </c:pt>
                <c:pt idx="3">
                  <c:v>3</c:v>
                </c:pt>
                <c:pt idx="4">
                  <c:v>3.1</c:v>
                </c:pt>
                <c:pt idx="5">
                  <c:v>3.2</c:v>
                </c:pt>
                <c:pt idx="6">
                  <c:v>3.3</c:v>
                </c:pt>
                <c:pt idx="7">
                  <c:v>3.4</c:v>
                </c:pt>
                <c:pt idx="8">
                  <c:v>3.5</c:v>
                </c:pt>
                <c:pt idx="9">
                  <c:v>3.6</c:v>
                </c:pt>
                <c:pt idx="10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</c:v>
                </c:pt>
                <c:pt idx="14">
                  <c:v>4.0999999999999996</c:v>
                </c:pt>
                <c:pt idx="15">
                  <c:v>4.1999999999999904</c:v>
                </c:pt>
                <c:pt idx="16">
                  <c:v>4.2999999999999901</c:v>
                </c:pt>
                <c:pt idx="17">
                  <c:v>4.3999999999999897</c:v>
                </c:pt>
                <c:pt idx="18">
                  <c:v>4.4999999999999902</c:v>
                </c:pt>
                <c:pt idx="19">
                  <c:v>4.5999999999999899</c:v>
                </c:pt>
                <c:pt idx="20">
                  <c:v>4.6999999999999904</c:v>
                </c:pt>
                <c:pt idx="21">
                  <c:v>4.7999999999999901</c:v>
                </c:pt>
                <c:pt idx="22">
                  <c:v>4.8999999999999897</c:v>
                </c:pt>
                <c:pt idx="23">
                  <c:v>4.9999999999999902</c:v>
                </c:pt>
                <c:pt idx="24">
                  <c:v>5.0999999999999899</c:v>
                </c:pt>
                <c:pt idx="25">
                  <c:v>5.1999999999999904</c:v>
                </c:pt>
                <c:pt idx="26">
                  <c:v>5.2999999999999901</c:v>
                </c:pt>
                <c:pt idx="27">
                  <c:v>5.3999999999999897</c:v>
                </c:pt>
                <c:pt idx="28">
                  <c:v>5.4999999999999902</c:v>
                </c:pt>
                <c:pt idx="29">
                  <c:v>5.5999999999999899</c:v>
                </c:pt>
                <c:pt idx="30">
                  <c:v>5.6999999999999904</c:v>
                </c:pt>
                <c:pt idx="31">
                  <c:v>5.7999999999999901</c:v>
                </c:pt>
                <c:pt idx="32">
                  <c:v>5.8999999999999897</c:v>
                </c:pt>
                <c:pt idx="33">
                  <c:v>5.9999999999999902</c:v>
                </c:pt>
                <c:pt idx="34">
                  <c:v>6.0999999999999899</c:v>
                </c:pt>
                <c:pt idx="35">
                  <c:v>6.1999999999999904</c:v>
                </c:pt>
                <c:pt idx="36">
                  <c:v>6.2999999999999901</c:v>
                </c:pt>
              </c:numCache>
            </c:numRef>
          </c:xVal>
          <c:yVal>
            <c:numRef>
              <c:f>Sheet2!$C$2:$C$38</c:f>
              <c:numCache>
                <c:formatCode>0.00%</c:formatCode>
                <c:ptCount val="37"/>
                <c:pt idx="0">
                  <c:v>9.9009900990099011E-3</c:v>
                </c:pt>
                <c:pt idx="1">
                  <c:v>1.2432735254442388E-2</c:v>
                </c:pt>
                <c:pt idx="2">
                  <c:v>1.5601662241829592E-2</c:v>
                </c:pt>
                <c:pt idx="3">
                  <c:v>1.9562303872579508E-2</c:v>
                </c:pt>
                <c:pt idx="4">
                  <c:v>2.4503367550335973E-2</c:v>
                </c:pt>
                <c:pt idx="5">
                  <c:v>3.0653430031715497E-2</c:v>
                </c:pt>
                <c:pt idx="6">
                  <c:v>3.8286503882254685E-2</c:v>
                </c:pt>
                <c:pt idx="7">
                  <c:v>4.7726721034203862E-2</c:v>
                </c:pt>
                <c:pt idx="8">
                  <c:v>5.9350943102767569E-2</c:v>
                </c:pt>
                <c:pt idx="9">
                  <c:v>7.3587556117573477E-2</c:v>
                </c:pt>
                <c:pt idx="10">
                  <c:v>9.0909090909090912E-2</c:v>
                </c:pt>
                <c:pt idx="11">
                  <c:v>0.11181576977811683</c:v>
                </c:pt>
                <c:pt idx="12">
                  <c:v>0.13680688860320989</c:v>
                </c:pt>
                <c:pt idx="13">
                  <c:v>0.1663375308165618</c:v>
                </c:pt>
                <c:pt idx="14">
                  <c:v>0.20076000891310153</c:v>
                </c:pt>
                <c:pt idx="15">
                  <c:v>0.24025307335203805</c:v>
                </c:pt>
                <c:pt idx="16">
                  <c:v>0.28474724895079662</c:v>
                </c:pt>
                <c:pt idx="17">
                  <c:v>0.33386057541687258</c:v>
                </c:pt>
                <c:pt idx="18">
                  <c:v>0.38686317984685153</c:v>
                </c:pt>
                <c:pt idx="19">
                  <c:v>0.44268836623770141</c:v>
                </c:pt>
                <c:pt idx="20">
                  <c:v>0.49999999999999439</c:v>
                </c:pt>
                <c:pt idx="21">
                  <c:v>0.55731163376228698</c:v>
                </c:pt>
                <c:pt idx="22">
                  <c:v>0.61313682015313731</c:v>
                </c:pt>
                <c:pt idx="23">
                  <c:v>0.66613942458311703</c:v>
                </c:pt>
                <c:pt idx="24">
                  <c:v>0.71525275104919384</c:v>
                </c:pt>
                <c:pt idx="25">
                  <c:v>0.75974692664795374</c:v>
                </c:pt>
                <c:pt idx="26">
                  <c:v>0.79923999108689447</c:v>
                </c:pt>
                <c:pt idx="27">
                  <c:v>0.83366246918343478</c:v>
                </c:pt>
                <c:pt idx="28">
                  <c:v>0.86319311139678734</c:v>
                </c:pt>
                <c:pt idx="29">
                  <c:v>0.88818423022188075</c:v>
                </c:pt>
                <c:pt idx="30">
                  <c:v>0.90909090909090728</c:v>
                </c:pt>
                <c:pt idx="31">
                  <c:v>0.92641244388242494</c:v>
                </c:pt>
                <c:pt idx="32">
                  <c:v>0.94064905689723111</c:v>
                </c:pt>
                <c:pt idx="33">
                  <c:v>0.95227327896579506</c:v>
                </c:pt>
                <c:pt idx="34">
                  <c:v>0.96171349611774437</c:v>
                </c:pt>
                <c:pt idx="35">
                  <c:v>0.96934656996828394</c:v>
                </c:pt>
                <c:pt idx="36">
                  <c:v>0.97549663244966345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55744"/>
        <c:axId val="227770368"/>
      </c:scatterChart>
      <c:valAx>
        <c:axId val="183655744"/>
        <c:scaling>
          <c:orientation val="minMax"/>
          <c:max val="8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770368"/>
        <c:crosses val="autoZero"/>
        <c:crossBetween val="midCat"/>
      </c:valAx>
      <c:valAx>
        <c:axId val="22777036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  <a:r>
                  <a:rPr lang="en-US" baseline="0"/>
                  <a:t> Form</a:t>
                </a:r>
                <a:endParaRPr lang="en-US"/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crossAx val="18365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9</xdr:row>
      <xdr:rowOff>114300</xdr:rowOff>
    </xdr:from>
    <xdr:to>
      <xdr:col>11</xdr:col>
      <xdr:colOff>495300</xdr:colOff>
      <xdr:row>24</xdr:row>
      <xdr:rowOff>114300</xdr:rowOff>
    </xdr:to>
    <xdr:graphicFrame macro="">
      <xdr:nvGraphicFramePr>
        <xdr:cNvPr id="103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160020</xdr:colOff>
      <xdr:row>12</xdr:row>
      <xdr:rowOff>76200</xdr:rowOff>
    </xdr:from>
    <xdr:ext cx="601127" cy="264560"/>
    <xdr:sp macro="" textlink="">
      <xdr:nvSpPr>
        <xdr:cNvPr id="7" name="TextBox 6"/>
        <xdr:cNvSpPr txBox="1"/>
      </xdr:nvSpPr>
      <xdr:spPr>
        <a:xfrm>
          <a:off x="6682740" y="2301240"/>
          <a:ext cx="6011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2"/>
              </a:solidFill>
            </a:rPr>
            <a:t>Ionized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0.48111</cdr:x>
      <cdr:y>0.19074</cdr:y>
    </cdr:from>
    <cdr:to>
      <cdr:x>0.64792</cdr:x>
      <cdr:y>0.28718</cdr:y>
    </cdr:to>
    <cdr:sp macro="" textlink="">
      <cdr:nvSpPr>
        <cdr:cNvPr id="2" name="TextBox 6"/>
        <cdr:cNvSpPr txBox="1"/>
      </cdr:nvSpPr>
      <cdr:spPr>
        <a:xfrm xmlns:a="http://schemas.openxmlformats.org/drawingml/2006/main">
          <a:off x="2199620" y="523238"/>
          <a:ext cx="762655" cy="26455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00B050"/>
              </a:solidFill>
            </a:rPr>
            <a:t>Unionized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8</xdr:row>
      <xdr:rowOff>121920</xdr:rowOff>
    </xdr:from>
    <xdr:to>
      <xdr:col>8</xdr:col>
      <xdr:colOff>579120</xdr:colOff>
      <xdr:row>24</xdr:row>
      <xdr:rowOff>106680</xdr:rowOff>
    </xdr:to>
    <xdr:graphicFrame macro="">
      <xdr:nvGraphicFramePr>
        <xdr:cNvPr id="20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312420</xdr:colOff>
      <xdr:row>11</xdr:row>
      <xdr:rowOff>114300</xdr:rowOff>
    </xdr:from>
    <xdr:ext cx="601127" cy="264560"/>
    <xdr:sp macro="" textlink="">
      <xdr:nvSpPr>
        <xdr:cNvPr id="5" name="TextBox 4"/>
        <xdr:cNvSpPr txBox="1"/>
      </xdr:nvSpPr>
      <xdr:spPr>
        <a:xfrm>
          <a:off x="5151120" y="2141220"/>
          <a:ext cx="6011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70C0"/>
              </a:solidFill>
            </a:rPr>
            <a:t>Ionized</a:t>
          </a:r>
        </a:p>
      </xdr:txBody>
    </xdr:sp>
    <xdr:clientData/>
  </xdr:oneCellAnchor>
  <xdr:oneCellAnchor>
    <xdr:from>
      <xdr:col>4</xdr:col>
      <xdr:colOff>327658</xdr:colOff>
      <xdr:row>2</xdr:row>
      <xdr:rowOff>134968</xdr:rowOff>
    </xdr:from>
    <xdr:ext cx="2301242" cy="6049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>
              <a:spLocks noChangeAspect="1"/>
            </xdr:cNvSpPr>
          </xdr:nvSpPr>
          <xdr:spPr>
            <a:xfrm>
              <a:off x="3337558" y="515968"/>
              <a:ext cx="2301242" cy="60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l-GR" sz="1350" baseline="0">
                  <a:latin typeface="+mj-lt"/>
                </a:rPr>
                <a:t>ϕ</a:t>
              </a:r>
              <a14:m>
                <m:oMath xmlns:m="http://schemas.openxmlformats.org/officeDocument/2006/math">
                  <m:r>
                    <a:rPr lang="en-US" sz="1350" i="1" baseline="0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350" i="1" baseline="0">
                          <a:latin typeface="Cambria Math"/>
                        </a:rPr>
                      </m:ctrlPr>
                    </m:fPr>
                    <m:num>
                      <m:d>
                        <m:dPr>
                          <m:begChr m:val="["/>
                          <m:endChr m:val="]"/>
                          <m:ctrlPr>
                            <a:rPr lang="en-US" sz="1350" b="0" i="1" baseline="0">
                              <a:latin typeface="Cambria Math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𝐴𝑐</m:t>
                              </m:r>
                            </m:e>
                            <m:sup>
                              <m: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</m:sup>
                          </m:sSup>
                        </m:e>
                      </m:d>
                    </m:num>
                    <m:den>
                      <m:d>
                        <m:dPr>
                          <m:begChr m:val="["/>
                          <m:endChr m:val="]"/>
                          <m:ctrlPr>
                            <a:rPr lang="en-US" sz="1350" i="1" baseline="0">
                              <a:latin typeface="Cambria Math"/>
                            </a:rPr>
                          </m:ctrlPr>
                        </m:dPr>
                        <m:e>
                          <m:r>
                            <a:rPr lang="en-US" sz="1350" b="0" i="1" baseline="0">
                              <a:latin typeface="Cambria Math"/>
                            </a:rPr>
                            <m:t>𝐻𝐴𝑐</m:t>
                          </m:r>
                        </m:e>
                      </m:d>
                      <m:r>
                        <a:rPr lang="en-US" sz="1350" b="0" i="1" baseline="0">
                          <a:latin typeface="Cambria Math"/>
                        </a:rPr>
                        <m:t>+</m:t>
                      </m:r>
                      <m:d>
                        <m:dPr>
                          <m:begChr m:val="["/>
                          <m:endChr m:val="]"/>
                          <m:ctrlPr>
                            <a:rPr lang="en-US" sz="1350" b="0" i="1" baseline="0">
                              <a:latin typeface="Cambria Math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𝐴𝑐</m:t>
                              </m:r>
                            </m:e>
                            <m:sup>
                              <m:r>
                                <a:rPr lang="en-US" sz="135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</m:sup>
                          </m:sSup>
                        </m:e>
                      </m:d>
                    </m:den>
                  </m:f>
                  <m:r>
                    <a:rPr lang="en-US" sz="1350" b="0" i="0" baseline="0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350" b="0" i="1" baseline="0">
                          <a:latin typeface="Cambria Math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n-US" sz="1350" b="0" i="1" baseline="0">
                              <a:latin typeface="Cambria Math"/>
                            </a:rPr>
                          </m:ctrlPr>
                        </m:fPr>
                        <m:num>
                          <m:d>
                            <m:dPr>
                              <m:begChr m:val="["/>
                              <m:endChr m:val="]"/>
                              <m:ctrlPr>
                                <a:rPr lang="en-US" sz="110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sSup>
                                <m:sSupPr>
                                  <m:ctrlP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  <m:t>𝐴𝑐</m:t>
                                  </m:r>
                                </m:e>
                                <m:sup>
                                  <m: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</m:sup>
                              </m:sSup>
                            </m:e>
                          </m:d>
                        </m:num>
                        <m:den>
                          <m:d>
                            <m:dPr>
                              <m:begChr m:val="["/>
                              <m:endChr m:val="]"/>
                              <m:ctrlPr>
                                <a:rPr lang="en-US" sz="110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110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𝐻𝐴𝑐</m:t>
                              </m:r>
                            </m:e>
                          </m:d>
                        </m:den>
                      </m:f>
                    </m:num>
                    <m:den>
                      <m:r>
                        <a:rPr lang="en-US" sz="1350" b="0" i="1" baseline="0">
                          <a:latin typeface="Cambria Math"/>
                        </a:rPr>
                        <m:t>1+</m:t>
                      </m:r>
                      <m:f>
                        <m:fPr>
                          <m:type m:val="skw"/>
                          <m:ctrlPr>
                            <a:rPr lang="en-US" sz="135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begChr m:val="["/>
                              <m:endChr m:val="]"/>
                              <m:ctrlPr>
                                <a:rPr lang="en-US" sz="110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sSup>
                                <m:sSupPr>
                                  <m:ctrlP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  <m:t>𝐴𝑐</m:t>
                                  </m:r>
                                </m:e>
                                <m:sup>
                                  <m:r>
                                    <a:rPr lang="en-US" sz="1100" b="0" i="1" baseline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</m:sup>
                              </m:sSup>
                            </m:e>
                          </m:d>
                        </m:num>
                        <m:den>
                          <m:d>
                            <m:dPr>
                              <m:begChr m:val="["/>
                              <m:endChr m:val="]"/>
                              <m:ctrlPr>
                                <a:rPr lang="en-US" sz="110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1100" b="0" i="1" baseline="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𝐻𝐴𝑐</m:t>
                              </m:r>
                            </m:e>
                          </m:d>
                        </m:den>
                      </m:f>
                    </m:den>
                  </m:f>
                </m:oMath>
              </a14:m>
              <a:endParaRPr lang="en-US" sz="1350" baseline="0"/>
            </a:p>
          </xdr:txBody>
        </xdr:sp>
      </mc:Choice>
      <mc:Fallback xmlns="">
        <xdr:sp macro="" textlink="">
          <xdr:nvSpPr>
            <xdr:cNvPr id="2" name="TextBox 1"/>
            <xdr:cNvSpPr txBox="1">
              <a:spLocks noChangeAspect="1"/>
            </xdr:cNvSpPr>
          </xdr:nvSpPr>
          <xdr:spPr>
            <a:xfrm>
              <a:off x="3337558" y="515968"/>
              <a:ext cx="2301242" cy="60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l-GR" sz="1350" baseline="0">
                  <a:latin typeface="+mj-lt"/>
                </a:rPr>
                <a:t>ϕ</a:t>
              </a:r>
              <a:r>
                <a:rPr lang="en-US" sz="1350" i="0" baseline="0">
                  <a:latin typeface="Cambria Math"/>
                </a:rPr>
                <a:t>=</a:t>
              </a:r>
              <a:r>
                <a:rPr lang="en-US" sz="1350" b="0" i="0" baseline="0">
                  <a:latin typeface="Cambria Math"/>
                </a:rPr>
                <a:t>[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〖𝐴𝑐〗^− ]/([</a:t>
              </a:r>
              <a:r>
                <a:rPr lang="en-US" sz="1350" b="0" i="0" baseline="0">
                  <a:latin typeface="Cambria Math"/>
                </a:rPr>
                <a:t>𝐻𝐴𝑐]+[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〖𝐴𝑐〗^− ] )</a:t>
              </a:r>
              <a:r>
                <a:rPr lang="en-US" sz="1350" b="0" i="0" baseline="0">
                  <a:latin typeface="Cambria Math"/>
                </a:rPr>
                <a:t>=(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[〖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𝐴𝑐〗^− ]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⁄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𝐻𝐴𝑐]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)/(</a:t>
              </a:r>
              <a:r>
                <a:rPr lang="en-US" sz="1350" b="0" i="0" baseline="0">
                  <a:latin typeface="Cambria Math"/>
                </a:rPr>
                <a:t>1+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[〖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𝐴𝑐〗^− ]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⁄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en-US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𝐻𝐴𝑐]</a:t>
              </a:r>
              <a:r>
                <a:rPr lang="en-US" sz="135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en-US" sz="1350" baseline="0"/>
            </a:p>
          </xdr:txBody>
        </xdr:sp>
      </mc:Fallback>
    </mc:AlternateContent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0.2901</cdr:x>
      <cdr:y>0.19303</cdr:y>
    </cdr:from>
    <cdr:to>
      <cdr:x>0.54805</cdr:x>
      <cdr:y>0.28392</cdr:y>
    </cdr:to>
    <cdr:sp macro="" textlink="">
      <cdr:nvSpPr>
        <cdr:cNvPr id="2" name="TextBox 6"/>
        <cdr:cNvSpPr txBox="1"/>
      </cdr:nvSpPr>
      <cdr:spPr>
        <a:xfrm xmlns:a="http://schemas.openxmlformats.org/drawingml/2006/main">
          <a:off x="857691" y="561889"/>
          <a:ext cx="7626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C00000"/>
              </a:solidFill>
            </a:rPr>
            <a:t>Unionized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K25" sqref="K25"/>
    </sheetView>
  </sheetViews>
  <sheetFormatPr defaultRowHeight="14.4" x14ac:dyDescent="0.3"/>
  <cols>
    <col min="1" max="1" width="5.6640625" customWidth="1"/>
    <col min="2" max="2" width="10.88671875" customWidth="1"/>
    <col min="3" max="3" width="16" customWidth="1"/>
    <col min="4" max="4" width="9.21875" customWidth="1"/>
  </cols>
  <sheetData>
    <row r="1" spans="1:7" ht="16.8" x14ac:dyDescent="0.35">
      <c r="A1" t="s">
        <v>0</v>
      </c>
      <c r="B1" t="s">
        <v>1</v>
      </c>
      <c r="C1" t="s">
        <v>5</v>
      </c>
      <c r="D1" t="s">
        <v>4</v>
      </c>
      <c r="F1" t="s">
        <v>2</v>
      </c>
      <c r="G1" t="s">
        <v>3</v>
      </c>
    </row>
    <row r="2" spans="1:7" x14ac:dyDescent="0.3">
      <c r="A2">
        <v>3</v>
      </c>
      <c r="B2">
        <f t="shared" ref="B2:B35" si="0">10^(A2-G$2)</f>
        <v>1.9999999999999993E-2</v>
      </c>
      <c r="C2" s="2">
        <f>(B2/(1+B2))</f>
        <v>1.9607843137254895E-2</v>
      </c>
      <c r="D2" s="2">
        <f>1-C2</f>
        <v>0.98039215686274506</v>
      </c>
      <c r="F2" s="1">
        <v>2.0000000000000002E-5</v>
      </c>
      <c r="G2">
        <f>-LOG(F2)</f>
        <v>4.6989700043360187</v>
      </c>
    </row>
    <row r="3" spans="1:7" x14ac:dyDescent="0.3">
      <c r="A3">
        <v>3.1</v>
      </c>
      <c r="B3">
        <f t="shared" si="0"/>
        <v>2.5178508235883343E-2</v>
      </c>
      <c r="C3" s="2">
        <f t="shared" ref="C3:C35" si="1">(B3/(1+B3))</f>
        <v>2.4560121026347172E-2</v>
      </c>
      <c r="D3" s="2">
        <f t="shared" ref="D3:D35" si="2">1-C3</f>
        <v>0.97543987897365281</v>
      </c>
    </row>
    <row r="4" spans="1:7" x14ac:dyDescent="0.3">
      <c r="A4">
        <v>3.2</v>
      </c>
      <c r="B4">
        <f t="shared" si="0"/>
        <v>3.1697863849222283E-2</v>
      </c>
      <c r="C4" s="2">
        <f t="shared" si="1"/>
        <v>3.0723979335344223E-2</v>
      </c>
      <c r="D4" s="2">
        <f t="shared" si="2"/>
        <v>0.96927602066465579</v>
      </c>
    </row>
    <row r="5" spans="1:7" x14ac:dyDescent="0.3">
      <c r="A5">
        <v>3.3</v>
      </c>
      <c r="B5">
        <f t="shared" si="0"/>
        <v>3.990524629937757E-2</v>
      </c>
      <c r="C5" s="2">
        <f t="shared" si="1"/>
        <v>3.8373925356550487E-2</v>
      </c>
      <c r="D5" s="2">
        <f t="shared" si="2"/>
        <v>0.96162607464344951</v>
      </c>
    </row>
    <row r="6" spans="1:7" x14ac:dyDescent="0.3">
      <c r="A6">
        <v>3.4</v>
      </c>
      <c r="B6">
        <f t="shared" si="0"/>
        <v>5.0237728630191589E-2</v>
      </c>
      <c r="C6" s="2">
        <f t="shared" si="1"/>
        <v>4.7834625685858632E-2</v>
      </c>
      <c r="D6" s="2">
        <f t="shared" si="2"/>
        <v>0.95216537431414139</v>
      </c>
    </row>
    <row r="7" spans="1:7" x14ac:dyDescent="0.3">
      <c r="A7">
        <v>3.5</v>
      </c>
      <c r="B7">
        <f t="shared" si="0"/>
        <v>6.3245553203367569E-2</v>
      </c>
      <c r="C7" s="2">
        <f t="shared" si="1"/>
        <v>5.9483487151975475E-2</v>
      </c>
      <c r="D7" s="2">
        <f t="shared" si="2"/>
        <v>0.94051651284802451</v>
      </c>
    </row>
    <row r="8" spans="1:7" x14ac:dyDescent="0.3">
      <c r="A8">
        <v>3.6</v>
      </c>
      <c r="B8">
        <f t="shared" si="0"/>
        <v>7.9621434110699454E-2</v>
      </c>
      <c r="C8" s="2">
        <f t="shared" si="1"/>
        <v>7.3749401035451675E-2</v>
      </c>
      <c r="D8" s="2">
        <f t="shared" si="2"/>
        <v>0.92625059896454831</v>
      </c>
    </row>
    <row r="9" spans="1:7" x14ac:dyDescent="0.3">
      <c r="A9">
        <v>3.7</v>
      </c>
      <c r="B9">
        <f t="shared" si="0"/>
        <v>0.10023744672545451</v>
      </c>
      <c r="C9" s="2">
        <f t="shared" si="1"/>
        <v>9.1105285521578011E-2</v>
      </c>
      <c r="D9" s="2">
        <f t="shared" si="2"/>
        <v>0.90889471447842196</v>
      </c>
    </row>
    <row r="10" spans="1:7" x14ac:dyDescent="0.3">
      <c r="A10">
        <v>3.8</v>
      </c>
      <c r="B10">
        <f t="shared" si="0"/>
        <v>0.12619146889603861</v>
      </c>
      <c r="C10" s="2">
        <f t="shared" si="1"/>
        <v>0.11205152265958751</v>
      </c>
      <c r="D10" s="2">
        <f t="shared" si="2"/>
        <v>0.88794847734041249</v>
      </c>
    </row>
    <row r="11" spans="1:7" x14ac:dyDescent="0.3">
      <c r="A11">
        <v>3.9</v>
      </c>
      <c r="B11">
        <f t="shared" si="0"/>
        <v>0.15886564694485625</v>
      </c>
      <c r="C11" s="2">
        <f t="shared" si="1"/>
        <v>0.13708720019760476</v>
      </c>
      <c r="D11" s="2">
        <f t="shared" si="2"/>
        <v>0.86291279980239521</v>
      </c>
    </row>
    <row r="12" spans="1:7" x14ac:dyDescent="0.3">
      <c r="A12">
        <v>4</v>
      </c>
      <c r="B12">
        <f t="shared" si="0"/>
        <v>0.20000000000000004</v>
      </c>
      <c r="C12" s="2">
        <f t="shared" si="1"/>
        <v>0.16666666666666671</v>
      </c>
      <c r="D12" s="2">
        <f t="shared" si="2"/>
        <v>0.83333333333333326</v>
      </c>
    </row>
    <row r="13" spans="1:7" x14ac:dyDescent="0.3">
      <c r="A13">
        <v>4.0999999999999996</v>
      </c>
      <c r="B13">
        <f t="shared" si="0"/>
        <v>0.25178508235883323</v>
      </c>
      <c r="C13" s="2">
        <f t="shared" si="1"/>
        <v>0.20114082353847482</v>
      </c>
      <c r="D13" s="2">
        <f t="shared" si="2"/>
        <v>0.79885917646152516</v>
      </c>
    </row>
    <row r="14" spans="1:7" x14ac:dyDescent="0.3">
      <c r="A14">
        <v>4.2</v>
      </c>
      <c r="B14">
        <f t="shared" si="0"/>
        <v>0.31697863849222285</v>
      </c>
      <c r="C14" s="2">
        <f t="shared" si="1"/>
        <v>0.24068624139198194</v>
      </c>
      <c r="D14" s="2">
        <f t="shared" si="2"/>
        <v>0.75931375860801809</v>
      </c>
    </row>
    <row r="15" spans="1:7" x14ac:dyDescent="0.3">
      <c r="A15">
        <v>4.3</v>
      </c>
      <c r="B15">
        <f t="shared" si="0"/>
        <v>0.39905246299377578</v>
      </c>
      <c r="C15" s="2">
        <f t="shared" si="1"/>
        <v>0.28523052104840985</v>
      </c>
      <c r="D15" s="2">
        <f t="shared" si="2"/>
        <v>0.71476947895159015</v>
      </c>
    </row>
    <row r="16" spans="1:7" x14ac:dyDescent="0.3">
      <c r="A16">
        <v>4.4000000000000004</v>
      </c>
      <c r="B16">
        <f t="shared" si="0"/>
        <v>0.50237728630191647</v>
      </c>
      <c r="C16" s="2">
        <f t="shared" si="1"/>
        <v>0.33438823315713995</v>
      </c>
      <c r="D16" s="2">
        <f t="shared" si="2"/>
        <v>0.66561176684286005</v>
      </c>
    </row>
    <row r="17" spans="1:4" x14ac:dyDescent="0.3">
      <c r="A17">
        <v>4.5</v>
      </c>
      <c r="B17">
        <f t="shared" si="0"/>
        <v>0.63245553203367588</v>
      </c>
      <c r="C17" s="2">
        <f t="shared" si="1"/>
        <v>0.3874258867227931</v>
      </c>
      <c r="D17" s="2">
        <f t="shared" si="2"/>
        <v>0.6125741132772069</v>
      </c>
    </row>
    <row r="18" spans="1:4" x14ac:dyDescent="0.3">
      <c r="A18">
        <v>4.5999999999999996</v>
      </c>
      <c r="B18">
        <f t="shared" si="0"/>
        <v>0.79621434110699396</v>
      </c>
      <c r="C18" s="2">
        <f t="shared" si="1"/>
        <v>0.44327356868573536</v>
      </c>
      <c r="D18" s="2">
        <f t="shared" si="2"/>
        <v>0.55672643131426458</v>
      </c>
    </row>
    <row r="19" spans="1:4" x14ac:dyDescent="0.3">
      <c r="A19">
        <v>4.7</v>
      </c>
      <c r="B19">
        <f t="shared" si="0"/>
        <v>1.0023744672545452</v>
      </c>
      <c r="C19" s="2">
        <f t="shared" si="1"/>
        <v>0.50059291288751828</v>
      </c>
      <c r="D19" s="2">
        <f t="shared" si="2"/>
        <v>0.49940708711248172</v>
      </c>
    </row>
    <row r="20" spans="1:4" x14ac:dyDescent="0.3">
      <c r="A20">
        <v>4.8</v>
      </c>
      <c r="B20">
        <f t="shared" si="0"/>
        <v>1.2619146889603863</v>
      </c>
      <c r="C20" s="2">
        <f t="shared" si="1"/>
        <v>0.55789667714673319</v>
      </c>
      <c r="D20" s="2">
        <f t="shared" si="2"/>
        <v>0.44210332285326681</v>
      </c>
    </row>
    <row r="21" spans="1:4" x14ac:dyDescent="0.3">
      <c r="A21">
        <v>4.9000000000000004</v>
      </c>
      <c r="B21">
        <f t="shared" si="0"/>
        <v>1.5886564694485645</v>
      </c>
      <c r="C21" s="2">
        <f t="shared" si="1"/>
        <v>0.6136992251378105</v>
      </c>
      <c r="D21" s="2">
        <f t="shared" si="2"/>
        <v>0.3863007748621895</v>
      </c>
    </row>
    <row r="22" spans="1:4" x14ac:dyDescent="0.3">
      <c r="A22">
        <v>5</v>
      </c>
      <c r="B22">
        <f t="shared" si="0"/>
        <v>2.0000000000000004</v>
      </c>
      <c r="C22" s="2">
        <f t="shared" si="1"/>
        <v>0.66666666666666674</v>
      </c>
      <c r="D22" s="2">
        <f t="shared" si="2"/>
        <v>0.33333333333333326</v>
      </c>
    </row>
    <row r="23" spans="1:4" x14ac:dyDescent="0.3">
      <c r="A23">
        <v>5.0999999999999996</v>
      </c>
      <c r="B23">
        <f t="shared" si="0"/>
        <v>2.5178508235883328</v>
      </c>
      <c r="C23" s="2">
        <f t="shared" si="1"/>
        <v>0.71573552997339307</v>
      </c>
      <c r="D23" s="2">
        <f t="shared" si="2"/>
        <v>0.28426447002660693</v>
      </c>
    </row>
    <row r="24" spans="1:4" x14ac:dyDescent="0.3">
      <c r="A24">
        <v>5.2</v>
      </c>
      <c r="B24">
        <f t="shared" si="0"/>
        <v>3.169786384922229</v>
      </c>
      <c r="C24" s="2">
        <f t="shared" si="1"/>
        <v>0.76017956132813946</v>
      </c>
      <c r="D24" s="2">
        <f t="shared" si="2"/>
        <v>0.23982043867186054</v>
      </c>
    </row>
    <row r="25" spans="1:4" x14ac:dyDescent="0.3">
      <c r="A25">
        <v>5.3</v>
      </c>
      <c r="B25">
        <f t="shared" si="0"/>
        <v>3.9905246299377586</v>
      </c>
      <c r="C25" s="2">
        <f t="shared" si="1"/>
        <v>0.79962026557266552</v>
      </c>
      <c r="D25" s="2">
        <f t="shared" si="2"/>
        <v>0.20037973442733448</v>
      </c>
    </row>
    <row r="26" spans="1:4" x14ac:dyDescent="0.3">
      <c r="A26">
        <v>5.4</v>
      </c>
      <c r="B26">
        <f t="shared" si="0"/>
        <v>5.0237728630191656</v>
      </c>
      <c r="C26" s="2">
        <f t="shared" si="1"/>
        <v>0.8339910845345534</v>
      </c>
      <c r="D26" s="2">
        <f t="shared" si="2"/>
        <v>0.1660089154654466</v>
      </c>
    </row>
    <row r="27" spans="1:4" x14ac:dyDescent="0.3">
      <c r="A27">
        <v>5.5</v>
      </c>
      <c r="B27">
        <f t="shared" si="0"/>
        <v>6.3245553203367617</v>
      </c>
      <c r="C27" s="2">
        <f t="shared" si="1"/>
        <v>0.86347294050418577</v>
      </c>
      <c r="D27" s="2">
        <f t="shared" si="2"/>
        <v>0.13652705949581423</v>
      </c>
    </row>
    <row r="28" spans="1:4" x14ac:dyDescent="0.3">
      <c r="A28">
        <v>5.6</v>
      </c>
      <c r="B28">
        <f t="shared" si="0"/>
        <v>7.9621434110699427</v>
      </c>
      <c r="C28" s="2">
        <f t="shared" si="1"/>
        <v>0.88841954941662615</v>
      </c>
      <c r="D28" s="2">
        <f t="shared" si="2"/>
        <v>0.11158045058337385</v>
      </c>
    </row>
    <row r="29" spans="1:4" x14ac:dyDescent="0.3">
      <c r="A29">
        <v>5.7</v>
      </c>
      <c r="B29">
        <f t="shared" si="0"/>
        <v>10.023744672545455</v>
      </c>
      <c r="C29" s="2">
        <f t="shared" si="1"/>
        <v>0.90928672336810445</v>
      </c>
      <c r="D29" s="2">
        <f t="shared" si="2"/>
        <v>9.0713276631895545E-2</v>
      </c>
    </row>
    <row r="30" spans="1:4" x14ac:dyDescent="0.3">
      <c r="A30">
        <v>5.8</v>
      </c>
      <c r="B30">
        <f t="shared" si="0"/>
        <v>12.619146889603865</v>
      </c>
      <c r="C30" s="2">
        <f t="shared" si="1"/>
        <v>0.92657396178292584</v>
      </c>
      <c r="D30" s="2">
        <f t="shared" si="2"/>
        <v>7.3426038217074163E-2</v>
      </c>
    </row>
    <row r="31" spans="1:4" x14ac:dyDescent="0.3">
      <c r="A31">
        <v>5.9</v>
      </c>
      <c r="B31">
        <f t="shared" si="0"/>
        <v>15.886564694485649</v>
      </c>
      <c r="C31" s="2">
        <f t="shared" si="1"/>
        <v>0.94078132420109384</v>
      </c>
      <c r="D31" s="2">
        <f t="shared" si="2"/>
        <v>5.9218675798906162E-2</v>
      </c>
    </row>
    <row r="32" spans="1:4" x14ac:dyDescent="0.3">
      <c r="A32">
        <v>6</v>
      </c>
      <c r="B32">
        <f t="shared" si="0"/>
        <v>20.000000000000007</v>
      </c>
      <c r="C32" s="2">
        <f t="shared" si="1"/>
        <v>0.95238095238095244</v>
      </c>
      <c r="D32" s="2">
        <f t="shared" si="2"/>
        <v>4.7619047619047561E-2</v>
      </c>
    </row>
    <row r="33" spans="1:4" x14ac:dyDescent="0.3">
      <c r="A33">
        <v>6.1</v>
      </c>
      <c r="B33">
        <f t="shared" si="0"/>
        <v>25.178508235883339</v>
      </c>
      <c r="C33" s="2">
        <f t="shared" si="1"/>
        <v>0.96180072634431923</v>
      </c>
      <c r="D33" s="2">
        <f t="shared" si="2"/>
        <v>3.8199273655680765E-2</v>
      </c>
    </row>
    <row r="34" spans="1:4" x14ac:dyDescent="0.3">
      <c r="A34">
        <v>6.2</v>
      </c>
      <c r="B34">
        <f t="shared" si="0"/>
        <v>31.697863849222305</v>
      </c>
      <c r="C34" s="2">
        <f t="shared" si="1"/>
        <v>0.96941696238594555</v>
      </c>
      <c r="D34" s="2">
        <f t="shared" si="2"/>
        <v>3.0583037614054454E-2</v>
      </c>
    </row>
    <row r="35" spans="1:4" x14ac:dyDescent="0.3">
      <c r="A35">
        <v>6.3</v>
      </c>
      <c r="B35">
        <f t="shared" si="0"/>
        <v>39.905246299377595</v>
      </c>
      <c r="C35" s="2">
        <f t="shared" si="1"/>
        <v>0.97555325806667459</v>
      </c>
      <c r="D35" s="2">
        <f t="shared" si="2"/>
        <v>2.4446741933325411E-2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L24" sqref="L24"/>
    </sheetView>
  </sheetViews>
  <sheetFormatPr defaultRowHeight="14.4" x14ac:dyDescent="0.3"/>
  <cols>
    <col min="1" max="1" width="4.6640625" customWidth="1"/>
    <col min="2" max="2" width="11.5546875" customWidth="1"/>
    <col min="3" max="3" width="18.77734375" customWidth="1"/>
  </cols>
  <sheetData>
    <row r="1" spans="1:7" ht="15.6" x14ac:dyDescent="0.35">
      <c r="A1" s="3" t="s">
        <v>0</v>
      </c>
      <c r="B1" s="3" t="s">
        <v>8</v>
      </c>
      <c r="C1" s="3" t="s">
        <v>9</v>
      </c>
      <c r="D1" s="3" t="s">
        <v>4</v>
      </c>
      <c r="E1" s="3"/>
      <c r="F1" s="3" t="s">
        <v>6</v>
      </c>
      <c r="G1" s="3" t="s">
        <v>7</v>
      </c>
    </row>
    <row r="2" spans="1:7" x14ac:dyDescent="0.3">
      <c r="A2">
        <v>2.7</v>
      </c>
      <c r="B2">
        <f>10^(A2-G$2)</f>
        <v>0.01</v>
      </c>
      <c r="C2" s="2">
        <f t="shared" ref="C2:C10" si="0">B2/(1+B2)</f>
        <v>9.9009900990099011E-3</v>
      </c>
      <c r="D2" s="2">
        <f>1-C2</f>
        <v>0.99009900990099009</v>
      </c>
      <c r="F2" s="1">
        <f>10^-G2</f>
        <v>1.9952623149688769E-5</v>
      </c>
      <c r="G2">
        <v>4.7</v>
      </c>
    </row>
    <row r="3" spans="1:7" x14ac:dyDescent="0.3">
      <c r="A3">
        <v>2.8</v>
      </c>
      <c r="B3">
        <f t="shared" ref="B3:B35" si="1">10^(A3-G$2)</f>
        <v>1.2589254117941656E-2</v>
      </c>
      <c r="C3" s="2">
        <f t="shared" si="0"/>
        <v>1.2432735254442388E-2</v>
      </c>
      <c r="D3" s="2">
        <f t="shared" ref="D3:D35" si="2">1-C3</f>
        <v>0.98756726474555756</v>
      </c>
    </row>
    <row r="4" spans="1:7" x14ac:dyDescent="0.3">
      <c r="A4">
        <v>2.9</v>
      </c>
      <c r="B4">
        <f t="shared" si="1"/>
        <v>1.5848931924611124E-2</v>
      </c>
      <c r="C4" s="2">
        <f t="shared" si="0"/>
        <v>1.5601662241829592E-2</v>
      </c>
      <c r="D4" s="2">
        <f t="shared" si="2"/>
        <v>0.98439833775817043</v>
      </c>
    </row>
    <row r="5" spans="1:7" x14ac:dyDescent="0.3">
      <c r="A5">
        <v>3</v>
      </c>
      <c r="B5">
        <f t="shared" si="1"/>
        <v>1.9952623149688785E-2</v>
      </c>
      <c r="C5" s="2">
        <f t="shared" si="0"/>
        <v>1.9562303872579508E-2</v>
      </c>
      <c r="D5" s="2">
        <f t="shared" si="2"/>
        <v>0.98043769612742049</v>
      </c>
    </row>
    <row r="6" spans="1:7" x14ac:dyDescent="0.3">
      <c r="A6">
        <v>3.1</v>
      </c>
      <c r="B6">
        <f t="shared" si="1"/>
        <v>2.511886431509578E-2</v>
      </c>
      <c r="C6" s="2">
        <f t="shared" si="0"/>
        <v>2.4503367550335973E-2</v>
      </c>
      <c r="D6" s="2">
        <f t="shared" si="2"/>
        <v>0.975496632449664</v>
      </c>
    </row>
    <row r="7" spans="1:7" x14ac:dyDescent="0.3">
      <c r="A7">
        <v>3.2</v>
      </c>
      <c r="B7">
        <f t="shared" si="1"/>
        <v>3.1622776601683784E-2</v>
      </c>
      <c r="C7" s="2">
        <f t="shared" si="0"/>
        <v>3.0653430031715497E-2</v>
      </c>
      <c r="D7" s="2">
        <f t="shared" si="2"/>
        <v>0.9693465699682845</v>
      </c>
    </row>
    <row r="8" spans="1:7" x14ac:dyDescent="0.3">
      <c r="A8">
        <v>3.3</v>
      </c>
      <c r="B8">
        <f t="shared" si="1"/>
        <v>3.9810717055349672E-2</v>
      </c>
      <c r="C8" s="2">
        <f t="shared" si="0"/>
        <v>3.8286503882254685E-2</v>
      </c>
      <c r="D8" s="2">
        <f t="shared" si="2"/>
        <v>0.96171349611774537</v>
      </c>
    </row>
    <row r="9" spans="1:7" x14ac:dyDescent="0.3">
      <c r="A9">
        <v>3.4</v>
      </c>
      <c r="B9">
        <f t="shared" si="1"/>
        <v>5.0118723362727179E-2</v>
      </c>
      <c r="C9" s="2">
        <f t="shared" si="0"/>
        <v>4.7726721034203862E-2</v>
      </c>
      <c r="D9" s="2">
        <f t="shared" si="2"/>
        <v>0.95227327896579617</v>
      </c>
    </row>
    <row r="10" spans="1:7" x14ac:dyDescent="0.3">
      <c r="A10">
        <v>3.5</v>
      </c>
      <c r="B10">
        <f t="shared" si="1"/>
        <v>6.3095734448019289E-2</v>
      </c>
      <c r="C10" s="2">
        <f t="shared" si="0"/>
        <v>5.9350943102767569E-2</v>
      </c>
      <c r="D10" s="2">
        <f t="shared" si="2"/>
        <v>0.94064905689723244</v>
      </c>
    </row>
    <row r="11" spans="1:7" x14ac:dyDescent="0.3">
      <c r="A11">
        <v>3.6</v>
      </c>
      <c r="B11">
        <f t="shared" si="1"/>
        <v>7.9432823472428096E-2</v>
      </c>
      <c r="C11" s="2">
        <f t="shared" ref="C11:C38" si="3">B11/(1+B11)</f>
        <v>7.3587556117573477E-2</v>
      </c>
      <c r="D11" s="2">
        <f t="shared" si="2"/>
        <v>0.9264124438824265</v>
      </c>
    </row>
    <row r="12" spans="1:7" x14ac:dyDescent="0.3">
      <c r="A12">
        <v>3.7</v>
      </c>
      <c r="B12">
        <f t="shared" si="1"/>
        <v>0.1</v>
      </c>
      <c r="C12" s="2">
        <f t="shared" si="3"/>
        <v>9.0909090909090912E-2</v>
      </c>
      <c r="D12" s="2">
        <f t="shared" si="2"/>
        <v>0.90909090909090906</v>
      </c>
    </row>
    <row r="13" spans="1:7" x14ac:dyDescent="0.3">
      <c r="A13">
        <v>3.8</v>
      </c>
      <c r="B13">
        <f t="shared" si="1"/>
        <v>0.12589254117941656</v>
      </c>
      <c r="C13" s="2">
        <f t="shared" si="3"/>
        <v>0.11181576977811683</v>
      </c>
      <c r="D13" s="2">
        <f t="shared" si="2"/>
        <v>0.8881842302218832</v>
      </c>
    </row>
    <row r="14" spans="1:7" x14ac:dyDescent="0.3">
      <c r="A14">
        <v>3.9</v>
      </c>
      <c r="B14">
        <f t="shared" si="1"/>
        <v>0.1584893192461112</v>
      </c>
      <c r="C14" s="2">
        <f t="shared" si="3"/>
        <v>0.13680688860320989</v>
      </c>
      <c r="D14" s="2">
        <f t="shared" si="2"/>
        <v>0.86319311139679011</v>
      </c>
    </row>
    <row r="15" spans="1:7" x14ac:dyDescent="0.3">
      <c r="A15">
        <v>4</v>
      </c>
      <c r="B15">
        <f t="shared" si="1"/>
        <v>0.19952623149688781</v>
      </c>
      <c r="C15" s="2">
        <f t="shared" si="3"/>
        <v>0.1663375308165618</v>
      </c>
      <c r="D15" s="2">
        <f t="shared" si="2"/>
        <v>0.83366246918343823</v>
      </c>
    </row>
    <row r="16" spans="1:7" x14ac:dyDescent="0.3">
      <c r="A16">
        <v>4.0999999999999996</v>
      </c>
      <c r="B16">
        <f t="shared" si="1"/>
        <v>0.25118864315095768</v>
      </c>
      <c r="C16" s="2">
        <f t="shared" si="3"/>
        <v>0.20076000891310153</v>
      </c>
      <c r="D16" s="2">
        <f t="shared" si="2"/>
        <v>0.79923999108689847</v>
      </c>
    </row>
    <row r="17" spans="1:4" x14ac:dyDescent="0.3">
      <c r="A17">
        <v>4.1999999999999904</v>
      </c>
      <c r="B17">
        <f t="shared" si="1"/>
        <v>0.31622776601683084</v>
      </c>
      <c r="C17" s="2">
        <f t="shared" si="3"/>
        <v>0.24025307335203805</v>
      </c>
      <c r="D17" s="2">
        <f t="shared" si="2"/>
        <v>0.75974692664796195</v>
      </c>
    </row>
    <row r="18" spans="1:4" x14ac:dyDescent="0.3">
      <c r="A18">
        <v>4.2999999999999901</v>
      </c>
      <c r="B18">
        <f t="shared" si="1"/>
        <v>0.39810717055348793</v>
      </c>
      <c r="C18" s="2">
        <f t="shared" si="3"/>
        <v>0.28474724895079662</v>
      </c>
      <c r="D18" s="2">
        <f t="shared" si="2"/>
        <v>0.71525275104920338</v>
      </c>
    </row>
    <row r="19" spans="1:4" x14ac:dyDescent="0.3">
      <c r="A19">
        <v>4.3999999999999897</v>
      </c>
      <c r="B19">
        <f t="shared" si="1"/>
        <v>0.50118723362726014</v>
      </c>
      <c r="C19" s="2">
        <f t="shared" si="3"/>
        <v>0.33386057541687258</v>
      </c>
      <c r="D19" s="2">
        <f t="shared" si="2"/>
        <v>0.66613942458312736</v>
      </c>
    </row>
    <row r="20" spans="1:4" x14ac:dyDescent="0.3">
      <c r="A20">
        <v>4.4999999999999902</v>
      </c>
      <c r="B20">
        <f t="shared" si="1"/>
        <v>0.63095734448017882</v>
      </c>
      <c r="C20" s="2">
        <f t="shared" si="3"/>
        <v>0.38686317984685153</v>
      </c>
      <c r="D20" s="2">
        <f t="shared" si="2"/>
        <v>0.61313682015314841</v>
      </c>
    </row>
    <row r="21" spans="1:4" x14ac:dyDescent="0.3">
      <c r="A21">
        <v>4.5999999999999899</v>
      </c>
      <c r="B21">
        <f t="shared" si="1"/>
        <v>0.79432823472426273</v>
      </c>
      <c r="C21" s="2">
        <f t="shared" si="3"/>
        <v>0.44268836623770141</v>
      </c>
      <c r="D21" s="2">
        <f t="shared" si="2"/>
        <v>0.55731163376229853</v>
      </c>
    </row>
    <row r="22" spans="1:4" x14ac:dyDescent="0.3">
      <c r="A22">
        <v>4.6999999999999904</v>
      </c>
      <c r="B22">
        <f t="shared" si="1"/>
        <v>0.99999999999997757</v>
      </c>
      <c r="C22" s="2">
        <f t="shared" si="3"/>
        <v>0.49999999999999439</v>
      </c>
      <c r="D22" s="2">
        <f t="shared" si="2"/>
        <v>0.50000000000000555</v>
      </c>
    </row>
    <row r="23" spans="1:4" x14ac:dyDescent="0.3">
      <c r="A23">
        <v>4.7999999999999901</v>
      </c>
      <c r="B23">
        <f t="shared" si="1"/>
        <v>1.258925411794138</v>
      </c>
      <c r="C23" s="2">
        <f t="shared" si="3"/>
        <v>0.55731163376228698</v>
      </c>
      <c r="D23" s="2">
        <f t="shared" si="2"/>
        <v>0.44268836623771302</v>
      </c>
    </row>
    <row r="24" spans="1:4" x14ac:dyDescent="0.3">
      <c r="A24">
        <v>4.8999999999999897</v>
      </c>
      <c r="B24">
        <f t="shared" si="1"/>
        <v>1.5848931924610752</v>
      </c>
      <c r="C24" s="2">
        <f t="shared" si="3"/>
        <v>0.61313682015313731</v>
      </c>
      <c r="D24" s="2">
        <f t="shared" si="2"/>
        <v>0.38686317984686269</v>
      </c>
    </row>
    <row r="25" spans="1:4" x14ac:dyDescent="0.3">
      <c r="A25">
        <v>4.9999999999999902</v>
      </c>
      <c r="B25">
        <f t="shared" si="1"/>
        <v>1.995262314968834</v>
      </c>
      <c r="C25" s="2">
        <f t="shared" si="3"/>
        <v>0.66613942458311703</v>
      </c>
      <c r="D25" s="2">
        <f t="shared" si="2"/>
        <v>0.33386057541688297</v>
      </c>
    </row>
    <row r="26" spans="1:4" x14ac:dyDescent="0.3">
      <c r="A26">
        <v>5.0999999999999899</v>
      </c>
      <c r="B26">
        <f t="shared" si="1"/>
        <v>2.5118864315095211</v>
      </c>
      <c r="C26" s="2">
        <f t="shared" si="3"/>
        <v>0.71525275104919384</v>
      </c>
      <c r="D26" s="2">
        <f t="shared" si="2"/>
        <v>0.28474724895080616</v>
      </c>
    </row>
    <row r="27" spans="1:4" x14ac:dyDescent="0.3">
      <c r="A27">
        <v>5.1999999999999904</v>
      </c>
      <c r="B27">
        <f t="shared" si="1"/>
        <v>3.1622776601683089</v>
      </c>
      <c r="C27" s="2">
        <f t="shared" si="3"/>
        <v>0.75974692664795374</v>
      </c>
      <c r="D27" s="2">
        <f t="shared" si="2"/>
        <v>0.24025307335204626</v>
      </c>
    </row>
    <row r="28" spans="1:4" x14ac:dyDescent="0.3">
      <c r="A28">
        <v>5.2999999999999901</v>
      </c>
      <c r="B28">
        <f t="shared" si="1"/>
        <v>3.9810717055348799</v>
      </c>
      <c r="C28" s="2">
        <f t="shared" si="3"/>
        <v>0.79923999108689447</v>
      </c>
      <c r="D28" s="2">
        <f t="shared" si="2"/>
        <v>0.20076000891310553</v>
      </c>
    </row>
    <row r="29" spans="1:4" x14ac:dyDescent="0.3">
      <c r="A29">
        <v>5.3999999999999897</v>
      </c>
      <c r="B29">
        <f t="shared" si="1"/>
        <v>5.0118723362726021</v>
      </c>
      <c r="C29" s="2">
        <f t="shared" si="3"/>
        <v>0.83366246918343478</v>
      </c>
      <c r="D29" s="2">
        <f t="shared" si="2"/>
        <v>0.16633753081656522</v>
      </c>
    </row>
    <row r="30" spans="1:4" x14ac:dyDescent="0.3">
      <c r="A30">
        <v>5.4999999999999902</v>
      </c>
      <c r="B30">
        <f t="shared" si="1"/>
        <v>6.3095734448017886</v>
      </c>
      <c r="C30" s="2">
        <f t="shared" si="3"/>
        <v>0.86319311139678734</v>
      </c>
      <c r="D30" s="2">
        <f t="shared" si="2"/>
        <v>0.13680688860321266</v>
      </c>
    </row>
    <row r="31" spans="1:4" x14ac:dyDescent="0.3">
      <c r="A31">
        <v>5.5999999999999899</v>
      </c>
      <c r="B31">
        <f t="shared" si="1"/>
        <v>7.9432823472426266</v>
      </c>
      <c r="C31" s="2">
        <f t="shared" si="3"/>
        <v>0.88818423022188075</v>
      </c>
      <c r="D31" s="2">
        <f t="shared" si="2"/>
        <v>0.11181576977811925</v>
      </c>
    </row>
    <row r="32" spans="1:4" x14ac:dyDescent="0.3">
      <c r="A32">
        <v>5.6999999999999904</v>
      </c>
      <c r="B32">
        <f t="shared" si="1"/>
        <v>9.9999999999997762</v>
      </c>
      <c r="C32" s="2">
        <f t="shared" si="3"/>
        <v>0.90909090909090728</v>
      </c>
      <c r="D32" s="2">
        <f t="shared" si="2"/>
        <v>9.0909090909092716E-2</v>
      </c>
    </row>
    <row r="33" spans="1:4" x14ac:dyDescent="0.3">
      <c r="A33">
        <v>5.7999999999999901</v>
      </c>
      <c r="B33">
        <f t="shared" si="1"/>
        <v>12.589254117941383</v>
      </c>
      <c r="C33" s="2">
        <f t="shared" si="3"/>
        <v>0.92641244388242494</v>
      </c>
      <c r="D33" s="2">
        <f t="shared" si="2"/>
        <v>7.3587556117575059E-2</v>
      </c>
    </row>
    <row r="34" spans="1:4" x14ac:dyDescent="0.3">
      <c r="A34">
        <v>5.8999999999999897</v>
      </c>
      <c r="B34">
        <f t="shared" si="1"/>
        <v>15.848931924610756</v>
      </c>
      <c r="C34" s="2">
        <f t="shared" si="3"/>
        <v>0.94064905689723111</v>
      </c>
      <c r="D34" s="2">
        <f t="shared" si="2"/>
        <v>5.9350943102768894E-2</v>
      </c>
    </row>
    <row r="35" spans="1:4" x14ac:dyDescent="0.3">
      <c r="A35">
        <v>5.9999999999999902</v>
      </c>
      <c r="B35">
        <f t="shared" si="1"/>
        <v>19.952623149688346</v>
      </c>
      <c r="C35" s="2">
        <f t="shared" si="3"/>
        <v>0.95227327896579506</v>
      </c>
      <c r="D35" s="2">
        <f t="shared" si="2"/>
        <v>4.7726721034204944E-2</v>
      </c>
    </row>
    <row r="36" spans="1:4" x14ac:dyDescent="0.3">
      <c r="A36">
        <v>6.0999999999999899</v>
      </c>
      <c r="B36">
        <f t="shared" ref="B36:B38" si="4">10^(A36-G$2)</f>
        <v>25.118864315095209</v>
      </c>
      <c r="C36" s="2">
        <f t="shared" si="3"/>
        <v>0.96171349611774437</v>
      </c>
      <c r="D36" s="2">
        <f t="shared" ref="D36:D38" si="5">1-C36</f>
        <v>3.8286503882255629E-2</v>
      </c>
    </row>
    <row r="37" spans="1:4" x14ac:dyDescent="0.3">
      <c r="A37">
        <v>6.1999999999999904</v>
      </c>
      <c r="B37">
        <f t="shared" si="4"/>
        <v>31.622776601683089</v>
      </c>
      <c r="C37" s="2">
        <f t="shared" si="3"/>
        <v>0.96934656996828394</v>
      </c>
      <c r="D37" s="2">
        <f t="shared" si="5"/>
        <v>3.0653430031716056E-2</v>
      </c>
    </row>
    <row r="38" spans="1:4" x14ac:dyDescent="0.3">
      <c r="A38">
        <v>6.2999999999999901</v>
      </c>
      <c r="B38">
        <f t="shared" si="4"/>
        <v>39.810717055348817</v>
      </c>
      <c r="C38" s="2">
        <f t="shared" si="3"/>
        <v>0.97549663244966345</v>
      </c>
      <c r="D38" s="2">
        <f t="shared" si="5"/>
        <v>2.4503367550336552E-2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DeVantier</dc:creator>
  <cp:lastModifiedBy>Bruce DeVantier</cp:lastModifiedBy>
  <dcterms:created xsi:type="dcterms:W3CDTF">2011-01-28T14:16:31Z</dcterms:created>
  <dcterms:modified xsi:type="dcterms:W3CDTF">2012-02-07T17:12:12Z</dcterms:modified>
</cp:coreProperties>
</file>