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540" windowWidth="19170" windowHeight="6570" activeTab="4"/>
  </bookViews>
  <sheets>
    <sheet name="Q1" sheetId="2" r:id="rId1"/>
    <sheet name="Q2" sheetId="6" r:id="rId2"/>
    <sheet name="Q3" sheetId="16" r:id="rId3"/>
    <sheet name="Q4" sheetId="17" r:id="rId4"/>
    <sheet name="Q5" sheetId="10" r:id="rId5"/>
  </sheets>
  <definedNames>
    <definedName name="MinimizeCosts" localSheetId="4">FALSE</definedName>
    <definedName name="_xlnm.Print_Area" localSheetId="4">'Q5'!TreeDiagram</definedName>
    <definedName name="TreeData" localSheetId="4">'Q5'!$GH$1001:$GV$1010</definedName>
    <definedName name="TreeDiagBase" localSheetId="4">'Q5'!$A$1</definedName>
    <definedName name="TreeDiagram" localSheetId="4">'Q5'!$A$1:$K$29</definedName>
    <definedName name="UseExpUtility" localSheetId="4">FALSE</definedName>
  </definedNames>
  <calcPr calcId="145621"/>
</workbook>
</file>

<file path=xl/calcChain.xml><?xml version="1.0" encoding="utf-8"?>
<calcChain xmlns="http://schemas.openxmlformats.org/spreadsheetml/2006/main">
  <c r="C39" i="17" l="1"/>
  <c r="C40" i="17"/>
  <c r="C41" i="17"/>
  <c r="C42" i="17"/>
  <c r="C43" i="17"/>
  <c r="C38" i="17"/>
  <c r="C28" i="2"/>
  <c r="C29" i="2"/>
  <c r="C27" i="2"/>
  <c r="K28" i="10" l="1"/>
  <c r="K23" i="10"/>
  <c r="K18" i="10"/>
  <c r="K13" i="10"/>
  <c r="K8" i="10"/>
  <c r="K3" i="10"/>
  <c r="C29" i="17" l="1"/>
  <c r="C30" i="17"/>
  <c r="C31" i="17"/>
  <c r="C32" i="17"/>
  <c r="C33" i="17"/>
  <c r="C28" i="17"/>
  <c r="F20" i="17"/>
  <c r="F21" i="17"/>
  <c r="F22" i="17"/>
  <c r="F23" i="17"/>
  <c r="F24" i="17"/>
  <c r="F19" i="17"/>
  <c r="E20" i="17"/>
  <c r="E21" i="17"/>
  <c r="E22" i="17"/>
  <c r="E23" i="17"/>
  <c r="E24" i="17"/>
  <c r="E19" i="17"/>
  <c r="D20" i="17"/>
  <c r="D21" i="17"/>
  <c r="D22" i="17"/>
  <c r="D23" i="17"/>
  <c r="D24" i="17"/>
  <c r="C24" i="17"/>
  <c r="C20" i="17"/>
  <c r="C21" i="17"/>
  <c r="C22" i="17"/>
  <c r="C23" i="17"/>
  <c r="C19" i="17"/>
  <c r="D19" i="17"/>
  <c r="H5" i="17"/>
  <c r="H6" i="17"/>
  <c r="H7" i="17"/>
  <c r="H8" i="17"/>
  <c r="H9" i="17"/>
  <c r="H4" i="17"/>
  <c r="G5" i="17"/>
  <c r="G6" i="17"/>
  <c r="G7" i="17"/>
  <c r="G8" i="17"/>
  <c r="G9" i="17"/>
  <c r="G4" i="17"/>
  <c r="D18" i="6"/>
  <c r="D17" i="6"/>
  <c r="C18" i="6"/>
  <c r="C17" i="6"/>
  <c r="B18" i="6"/>
  <c r="B17" i="6"/>
  <c r="C35" i="2"/>
  <c r="C34" i="2"/>
  <c r="C33" i="2"/>
  <c r="E18" i="2"/>
  <c r="E19" i="2"/>
  <c r="E17" i="2"/>
  <c r="D19" i="2"/>
  <c r="D18" i="2"/>
  <c r="D17" i="2"/>
  <c r="C19" i="2"/>
  <c r="C18" i="2"/>
  <c r="C17" i="2"/>
  <c r="G6" i="2"/>
  <c r="G7" i="2"/>
  <c r="G5" i="2"/>
  <c r="F6" i="2"/>
  <c r="F7" i="2"/>
  <c r="F5" i="2"/>
  <c r="F17" i="2" l="1"/>
  <c r="F18" i="2"/>
  <c r="F19" i="2"/>
  <c r="C37" i="17"/>
  <c r="G26" i="17" l="1"/>
  <c r="G27" i="17"/>
  <c r="I29" i="10"/>
  <c r="B15" i="6"/>
  <c r="C15" i="6"/>
  <c r="D15" i="6"/>
  <c r="A16" i="6"/>
  <c r="B16" i="6"/>
  <c r="C16" i="6"/>
  <c r="D16" i="6"/>
  <c r="A17" i="6"/>
  <c r="A18" i="6"/>
  <c r="C26" i="2"/>
  <c r="A16" i="10" l="1"/>
  <c r="B15" i="10" s="1"/>
</calcChain>
</file>

<file path=xl/sharedStrings.xml><?xml version="1.0" encoding="utf-8"?>
<sst xmlns="http://schemas.openxmlformats.org/spreadsheetml/2006/main" count="211" uniqueCount="101">
  <si>
    <t>a) maximax</t>
  </si>
  <si>
    <t>b) maximin</t>
  </si>
  <si>
    <t>c) minimax regret</t>
  </si>
  <si>
    <t>e)  Equal Likelihood</t>
  </si>
  <si>
    <t>Maximum</t>
  </si>
  <si>
    <t>Minimum</t>
  </si>
  <si>
    <t>Maximax decision =</t>
  </si>
  <si>
    <t>Regret Table</t>
  </si>
  <si>
    <t>States of Nature</t>
  </si>
  <si>
    <t>Decision</t>
  </si>
  <si>
    <t xml:space="preserve">Minimax regret = </t>
  </si>
  <si>
    <t>Hurwicz</t>
  </si>
  <si>
    <t>alpha =</t>
  </si>
  <si>
    <t>1 - alpha =</t>
  </si>
  <si>
    <t>Equal Likelihood</t>
  </si>
  <si>
    <t>Summary</t>
  </si>
  <si>
    <t>Gasoline Availablity</t>
  </si>
  <si>
    <t>Investment</t>
  </si>
  <si>
    <t>Motel</t>
  </si>
  <si>
    <t>Restaurant</t>
  </si>
  <si>
    <t>Theater</t>
  </si>
  <si>
    <t>Shortage</t>
  </si>
  <si>
    <t>Stable Supply</t>
  </si>
  <si>
    <t>Surplus</t>
  </si>
  <si>
    <t>Value</t>
  </si>
  <si>
    <t>Rain</t>
  </si>
  <si>
    <t>Overcast</t>
  </si>
  <si>
    <t>Sunshine</t>
  </si>
  <si>
    <t>Sun Visors</t>
  </si>
  <si>
    <t>Umbrellas</t>
  </si>
  <si>
    <t>Decision Tables</t>
  </si>
  <si>
    <t>Profit</t>
  </si>
  <si>
    <t>Data</t>
  </si>
  <si>
    <t>Probability</t>
  </si>
  <si>
    <t>Results</t>
  </si>
  <si>
    <t>EMV</t>
  </si>
  <si>
    <t>Compact cars</t>
  </si>
  <si>
    <t>Full-sized cars</t>
  </si>
  <si>
    <t>Trucks</t>
  </si>
  <si>
    <t>ID</t>
  </si>
  <si>
    <t>Name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</si>
  <si>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</si>
  <si>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</si>
  <si>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</si>
  <si>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</si>
  <si>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</si>
  <si>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</si>
  <si>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</si>
  <si>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</si>
  <si>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</si>
  <si>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</si>
  <si>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</si>
  <si>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</si>
  <si>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</si>
  <si>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</si>
  <si>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</si>
  <si>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>E</t>
  </si>
  <si>
    <t>Compact Cars</t>
  </si>
  <si>
    <t>d) Hurwicz (alpha = 0.4)</t>
  </si>
  <si>
    <t>Decision:</t>
  </si>
  <si>
    <t>EV</t>
  </si>
  <si>
    <t>Sun Visor</t>
  </si>
  <si>
    <t>Umbrella</t>
  </si>
  <si>
    <t>Opportunity Loss Table</t>
  </si>
  <si>
    <t>EOL</t>
  </si>
  <si>
    <t>Interest Rate</t>
  </si>
  <si>
    <t>Project</t>
  </si>
  <si>
    <t>Office park</t>
  </si>
  <si>
    <t>Office building</t>
  </si>
  <si>
    <t>Warehouse</t>
  </si>
  <si>
    <t>Mall</t>
  </si>
  <si>
    <t>Condominiums</t>
  </si>
  <si>
    <t>Opportunity Loss table</t>
  </si>
  <si>
    <t>EVPI</t>
  </si>
  <si>
    <t>Economic Conditions</t>
  </si>
  <si>
    <t>Degree Program</t>
  </si>
  <si>
    <t>Recession</t>
  </si>
  <si>
    <t>Average</t>
  </si>
  <si>
    <t>Good</t>
  </si>
  <si>
    <t>Robust</t>
  </si>
  <si>
    <t>Graphic design</t>
  </si>
  <si>
    <t>Nursing</t>
  </si>
  <si>
    <t>Real estate</t>
  </si>
  <si>
    <t>Medical technology</t>
  </si>
  <si>
    <t>Culinary technology</t>
  </si>
  <si>
    <t>Computer information technology</t>
  </si>
  <si>
    <t>Problem #25 (reference)</t>
  </si>
  <si>
    <t xml:space="preserve">Maximin decision = </t>
  </si>
  <si>
    <t>Motel or Restaurant</t>
  </si>
  <si>
    <t>c) equal likelihood</t>
  </si>
  <si>
    <t>d) Hurwicz (alpha = 0.5)</t>
  </si>
  <si>
    <t>Minimize your Expected Opportunity Loss</t>
  </si>
  <si>
    <t>MAX</t>
  </si>
  <si>
    <t>MIN</t>
  </si>
  <si>
    <t>Maximax</t>
  </si>
  <si>
    <t>Maximin</t>
  </si>
  <si>
    <t xml:space="preserve"> </t>
  </si>
  <si>
    <t xml:space="preserve"> Real estate Development</t>
  </si>
  <si>
    <t>Decline (0.45)</t>
  </si>
  <si>
    <t>Stable (0.35)</t>
  </si>
  <si>
    <t>Increase (0.2)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</si>
</sst>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20"/>
      <name val="Arial"/>
      <family val="2"/>
    </font>
    <font>
      <b/>
      <sz val="14"/>
      <color indexed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 style="medium">
        <color indexed="21"/>
      </right>
      <top/>
      <bottom style="double">
        <color indexed="64"/>
      </bottom>
      <diagonal/>
    </border>
    <border>
      <left style="thin">
        <color indexed="64"/>
      </left>
      <right style="medium">
        <color indexed="21"/>
      </right>
      <top style="thin">
        <color indexed="64"/>
      </top>
      <bottom style="double">
        <color indexed="64"/>
      </bottom>
      <diagonal/>
    </border>
    <border>
      <left style="medium">
        <color indexed="21"/>
      </left>
      <right style="medium">
        <color indexed="21"/>
      </right>
      <top/>
      <bottom/>
      <diagonal/>
    </border>
    <border>
      <left style="thin">
        <color indexed="64"/>
      </left>
      <right style="medium">
        <color indexed="21"/>
      </right>
      <top style="thin">
        <color indexed="64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/>
      <bottom style="medium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1"/>
      </bottom>
      <diagonal/>
    </border>
    <border>
      <left style="thin">
        <color indexed="64"/>
      </left>
      <right style="medium">
        <color indexed="21"/>
      </right>
      <top style="thin">
        <color indexed="64"/>
      </top>
      <bottom style="medium">
        <color indexed="21"/>
      </bottom>
      <diagonal/>
    </border>
    <border>
      <left/>
      <right/>
      <top style="medium">
        <color indexed="20"/>
      </top>
      <bottom/>
      <diagonal/>
    </border>
    <border>
      <left/>
      <right style="medium">
        <color indexed="20"/>
      </right>
      <top style="medium">
        <color indexed="2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21"/>
      </top>
      <bottom/>
      <diagonal/>
    </border>
    <border>
      <left/>
      <right style="medium">
        <color indexed="21"/>
      </right>
      <top style="medium">
        <color indexed="21"/>
      </top>
      <bottom/>
      <diagonal/>
    </border>
    <border>
      <left style="thin">
        <color indexed="64"/>
      </left>
      <right style="medium">
        <color indexed="2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21"/>
      </bottom>
      <diagonal/>
    </border>
    <border>
      <left style="medium">
        <color indexed="21"/>
      </left>
      <right/>
      <top/>
      <bottom/>
      <diagonal/>
    </border>
    <border>
      <left style="medium">
        <color indexed="20"/>
      </left>
      <right style="medium">
        <color indexed="20"/>
      </right>
      <top style="medium">
        <color indexed="2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1" xfId="0" applyFont="1" applyBorder="1"/>
    <xf numFmtId="0" fontId="7" fillId="0" borderId="0" xfId="0" applyFont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Border="1"/>
    <xf numFmtId="0" fontId="8" fillId="0" borderId="0" xfId="0" applyFont="1"/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left"/>
    </xf>
    <xf numFmtId="0" fontId="1" fillId="0" borderId="0" xfId="0" applyFont="1"/>
    <xf numFmtId="0" fontId="1" fillId="0" borderId="11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8" xfId="0" applyFont="1" applyBorder="1"/>
    <xf numFmtId="0" fontId="5" fillId="2" borderId="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0" borderId="3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0" borderId="32" xfId="0" applyFont="1" applyBorder="1"/>
    <xf numFmtId="0" fontId="9" fillId="0" borderId="1" xfId="0" applyFont="1" applyBorder="1" applyAlignment="1">
      <alignment vertical="center" wrapText="1"/>
    </xf>
    <xf numFmtId="8" fontId="9" fillId="0" borderId="1" xfId="0" applyNumberFormat="1" applyFont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9" fillId="0" borderId="1" xfId="0" applyFont="1" applyBorder="1" applyAlignment="1">
      <alignment horizontal="left" vertical="center" wrapText="1" indent="2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5" borderId="0" xfId="0" applyNumberForma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6" fontId="5" fillId="4" borderId="1" xfId="0" applyNumberFormat="1" applyFont="1" applyFill="1" applyBorder="1"/>
    <xf numFmtId="0" fontId="5" fillId="0" borderId="0" xfId="0" applyFont="1" applyFill="1"/>
    <xf numFmtId="8" fontId="5" fillId="0" borderId="1" xfId="0" applyNumberFormat="1" applyFont="1" applyBorder="1"/>
    <xf numFmtId="8" fontId="5" fillId="4" borderId="1" xfId="0" applyNumberFormat="1" applyFont="1" applyFill="1" applyBorder="1" applyAlignment="1">
      <alignment horizontal="center"/>
    </xf>
    <xf numFmtId="8" fontId="5" fillId="0" borderId="0" xfId="0" applyNumberFormat="1" applyFont="1"/>
    <xf numFmtId="0" fontId="1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8" fontId="5" fillId="4" borderId="8" xfId="0" applyNumberFormat="1" applyFont="1" applyFill="1" applyBorder="1"/>
    <xf numFmtId="0" fontId="1" fillId="0" borderId="0" xfId="0" applyFont="1" applyBorder="1"/>
    <xf numFmtId="0" fontId="9" fillId="0" borderId="23" xfId="0" applyFont="1" applyBorder="1" applyAlignment="1">
      <alignment horizontal="center" vertical="center" wrapText="1"/>
    </xf>
    <xf numFmtId="8" fontId="5" fillId="4" borderId="1" xfId="0" applyNumberFormat="1" applyFont="1" applyFill="1" applyBorder="1"/>
    <xf numFmtId="3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1" fillId="0" borderId="0" xfId="0" applyFont="1" applyFill="1" applyBorder="1"/>
    <xf numFmtId="0" fontId="11" fillId="0" borderId="0" xfId="0" applyFont="1" applyFill="1" applyBorder="1"/>
    <xf numFmtId="0" fontId="11" fillId="0" borderId="0" xfId="0" applyFont="1"/>
    <xf numFmtId="0" fontId="11" fillId="6" borderId="0" xfId="0" applyFont="1" applyFill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0" xfId="0" applyFont="1" applyFill="1"/>
    <xf numFmtId="0" fontId="5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8" fontId="5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6</xdr:col>
      <xdr:colOff>0</xdr:colOff>
      <xdr:row>4</xdr:row>
      <xdr:rowOff>160020</xdr:rowOff>
    </xdr:to>
    <xdr:sp macro="" textlink="">
      <xdr:nvSpPr>
        <xdr:cNvPr id="6211" name="Oval 67"/>
        <xdr:cNvSpPr>
          <a:spLocks noChangeArrowheads="1"/>
        </xdr:cNvSpPr>
      </xdr:nvSpPr>
      <xdr:spPr bwMode="auto">
        <a:xfrm>
          <a:off x="2240280" y="670560"/>
          <a:ext cx="16002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76200</xdr:rowOff>
    </xdr:from>
    <xdr:to>
      <xdr:col>5</xdr:col>
      <xdr:colOff>0</xdr:colOff>
      <xdr:row>4</xdr:row>
      <xdr:rowOff>76200</xdr:rowOff>
    </xdr:to>
    <xdr:sp macro="" textlink="">
      <xdr:nvSpPr>
        <xdr:cNvPr id="6212" name="Line 68"/>
        <xdr:cNvSpPr>
          <a:spLocks noChangeShapeType="1"/>
        </xdr:cNvSpPr>
      </xdr:nvSpPr>
      <xdr:spPr bwMode="auto">
        <a:xfrm>
          <a:off x="1021080" y="74676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76200</xdr:rowOff>
    </xdr:from>
    <xdr:to>
      <xdr:col>3</xdr:col>
      <xdr:colOff>0</xdr:colOff>
      <xdr:row>14</xdr:row>
      <xdr:rowOff>76200</xdr:rowOff>
    </xdr:to>
    <xdr:sp macro="" textlink="">
      <xdr:nvSpPr>
        <xdr:cNvPr id="6213" name="Line 69"/>
        <xdr:cNvSpPr>
          <a:spLocks noChangeShapeType="1"/>
        </xdr:cNvSpPr>
      </xdr:nvSpPr>
      <xdr:spPr bwMode="auto">
        <a:xfrm flipV="1">
          <a:off x="769620" y="746760"/>
          <a:ext cx="25146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0</xdr:colOff>
      <xdr:row>15</xdr:row>
      <xdr:rowOff>1270</xdr:rowOff>
    </xdr:to>
    <xdr:sp macro="" textlink="">
      <xdr:nvSpPr>
        <xdr:cNvPr id="6214" name="Oval 70"/>
        <xdr:cNvSpPr>
          <a:spLocks noChangeArrowheads="1"/>
        </xdr:cNvSpPr>
      </xdr:nvSpPr>
      <xdr:spPr bwMode="auto">
        <a:xfrm>
          <a:off x="2240280" y="2346960"/>
          <a:ext cx="16002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14</xdr:row>
      <xdr:rowOff>76200</xdr:rowOff>
    </xdr:from>
    <xdr:to>
      <xdr:col>5</xdr:col>
      <xdr:colOff>0</xdr:colOff>
      <xdr:row>14</xdr:row>
      <xdr:rowOff>76200</xdr:rowOff>
    </xdr:to>
    <xdr:sp macro="" textlink="">
      <xdr:nvSpPr>
        <xdr:cNvPr id="6215" name="Line 71"/>
        <xdr:cNvSpPr>
          <a:spLocks noChangeShapeType="1"/>
        </xdr:cNvSpPr>
      </xdr:nvSpPr>
      <xdr:spPr bwMode="auto">
        <a:xfrm>
          <a:off x="1021080" y="242316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14</xdr:row>
      <xdr:rowOff>76200</xdr:rowOff>
    </xdr:from>
    <xdr:to>
      <xdr:col>3</xdr:col>
      <xdr:colOff>0</xdr:colOff>
      <xdr:row>14</xdr:row>
      <xdr:rowOff>76200</xdr:rowOff>
    </xdr:to>
    <xdr:sp macro="" textlink="">
      <xdr:nvSpPr>
        <xdr:cNvPr id="6216" name="Line 72"/>
        <xdr:cNvSpPr>
          <a:spLocks noChangeShapeType="1"/>
        </xdr:cNvSpPr>
      </xdr:nvSpPr>
      <xdr:spPr bwMode="auto">
        <a:xfrm>
          <a:off x="769620" y="2423160"/>
          <a:ext cx="2514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25</xdr:row>
      <xdr:rowOff>1270</xdr:rowOff>
    </xdr:to>
    <xdr:sp macro="" textlink="">
      <xdr:nvSpPr>
        <xdr:cNvPr id="6217" name="Oval 73"/>
        <xdr:cNvSpPr>
          <a:spLocks noChangeArrowheads="1"/>
        </xdr:cNvSpPr>
      </xdr:nvSpPr>
      <xdr:spPr bwMode="auto">
        <a:xfrm>
          <a:off x="2240280" y="4023360"/>
          <a:ext cx="16002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24</xdr:row>
      <xdr:rowOff>76200</xdr:rowOff>
    </xdr:from>
    <xdr:to>
      <xdr:col>5</xdr:col>
      <xdr:colOff>0</xdr:colOff>
      <xdr:row>24</xdr:row>
      <xdr:rowOff>76200</xdr:rowOff>
    </xdr:to>
    <xdr:sp macro="" textlink="">
      <xdr:nvSpPr>
        <xdr:cNvPr id="6218" name="Line 74"/>
        <xdr:cNvSpPr>
          <a:spLocks noChangeShapeType="1"/>
        </xdr:cNvSpPr>
      </xdr:nvSpPr>
      <xdr:spPr bwMode="auto">
        <a:xfrm>
          <a:off x="1021080" y="409956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14</xdr:row>
      <xdr:rowOff>76200</xdr:rowOff>
    </xdr:from>
    <xdr:to>
      <xdr:col>3</xdr:col>
      <xdr:colOff>0</xdr:colOff>
      <xdr:row>24</xdr:row>
      <xdr:rowOff>76200</xdr:rowOff>
    </xdr:to>
    <xdr:sp macro="" textlink="">
      <xdr:nvSpPr>
        <xdr:cNvPr id="6219" name="Line 75"/>
        <xdr:cNvSpPr>
          <a:spLocks noChangeShapeType="1"/>
        </xdr:cNvSpPr>
      </xdr:nvSpPr>
      <xdr:spPr bwMode="auto">
        <a:xfrm>
          <a:off x="769620" y="2423160"/>
          <a:ext cx="25146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0</xdr:colOff>
      <xdr:row>3</xdr:row>
      <xdr:rowOff>1270</xdr:rowOff>
    </xdr:to>
    <xdr:sp macro="" textlink="">
      <xdr:nvSpPr>
        <xdr:cNvPr id="6220" name="Line 76"/>
        <xdr:cNvSpPr>
          <a:spLocks noChangeShapeType="1"/>
        </xdr:cNvSpPr>
      </xdr:nvSpPr>
      <xdr:spPr bwMode="auto">
        <a:xfrm>
          <a:off x="3870960" y="3352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</xdr:row>
      <xdr:rowOff>76200</xdr:rowOff>
    </xdr:from>
    <xdr:to>
      <xdr:col>9</xdr:col>
      <xdr:colOff>0</xdr:colOff>
      <xdr:row>2</xdr:row>
      <xdr:rowOff>76200</xdr:rowOff>
    </xdr:to>
    <xdr:sp macro="" textlink="">
      <xdr:nvSpPr>
        <xdr:cNvPr id="6221" name="Line 77"/>
        <xdr:cNvSpPr>
          <a:spLocks noChangeShapeType="1"/>
        </xdr:cNvSpPr>
      </xdr:nvSpPr>
      <xdr:spPr bwMode="auto">
        <a:xfrm>
          <a:off x="2651760" y="4114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76200</xdr:rowOff>
    </xdr:from>
    <xdr:to>
      <xdr:col>7</xdr:col>
      <xdr:colOff>0</xdr:colOff>
      <xdr:row>4</xdr:row>
      <xdr:rowOff>76200</xdr:rowOff>
    </xdr:to>
    <xdr:sp macro="" textlink="">
      <xdr:nvSpPr>
        <xdr:cNvPr id="6222" name="Line 78"/>
        <xdr:cNvSpPr>
          <a:spLocks noChangeShapeType="1"/>
        </xdr:cNvSpPr>
      </xdr:nvSpPr>
      <xdr:spPr bwMode="auto">
        <a:xfrm flipV="1">
          <a:off x="2400300" y="411480"/>
          <a:ext cx="2514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0</xdr:colOff>
      <xdr:row>8</xdr:row>
      <xdr:rowOff>1270</xdr:rowOff>
    </xdr:to>
    <xdr:sp macro="" textlink="">
      <xdr:nvSpPr>
        <xdr:cNvPr id="6223" name="Line 79"/>
        <xdr:cNvSpPr>
          <a:spLocks noChangeShapeType="1"/>
        </xdr:cNvSpPr>
      </xdr:nvSpPr>
      <xdr:spPr bwMode="auto">
        <a:xfrm>
          <a:off x="3870960" y="11734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7</xdr:row>
      <xdr:rowOff>76200</xdr:rowOff>
    </xdr:from>
    <xdr:to>
      <xdr:col>9</xdr:col>
      <xdr:colOff>0</xdr:colOff>
      <xdr:row>7</xdr:row>
      <xdr:rowOff>76200</xdr:rowOff>
    </xdr:to>
    <xdr:sp macro="" textlink="">
      <xdr:nvSpPr>
        <xdr:cNvPr id="6224" name="Line 80"/>
        <xdr:cNvSpPr>
          <a:spLocks noChangeShapeType="1"/>
        </xdr:cNvSpPr>
      </xdr:nvSpPr>
      <xdr:spPr bwMode="auto">
        <a:xfrm>
          <a:off x="2651760" y="12496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76200</xdr:rowOff>
    </xdr:from>
    <xdr:to>
      <xdr:col>7</xdr:col>
      <xdr:colOff>0</xdr:colOff>
      <xdr:row>7</xdr:row>
      <xdr:rowOff>76200</xdr:rowOff>
    </xdr:to>
    <xdr:sp macro="" textlink="">
      <xdr:nvSpPr>
        <xdr:cNvPr id="6225" name="Line 81"/>
        <xdr:cNvSpPr>
          <a:spLocks noChangeShapeType="1"/>
        </xdr:cNvSpPr>
      </xdr:nvSpPr>
      <xdr:spPr bwMode="auto">
        <a:xfrm>
          <a:off x="2400300" y="746760"/>
          <a:ext cx="2514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0</xdr:colOff>
      <xdr:row>13</xdr:row>
      <xdr:rowOff>1270</xdr:rowOff>
    </xdr:to>
    <xdr:sp macro="" textlink="">
      <xdr:nvSpPr>
        <xdr:cNvPr id="6226" name="Line 82"/>
        <xdr:cNvSpPr>
          <a:spLocks noChangeShapeType="1"/>
        </xdr:cNvSpPr>
      </xdr:nvSpPr>
      <xdr:spPr bwMode="auto">
        <a:xfrm>
          <a:off x="3870960" y="20116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12</xdr:row>
      <xdr:rowOff>76200</xdr:rowOff>
    </xdr:from>
    <xdr:to>
      <xdr:col>9</xdr:col>
      <xdr:colOff>0</xdr:colOff>
      <xdr:row>12</xdr:row>
      <xdr:rowOff>76200</xdr:rowOff>
    </xdr:to>
    <xdr:sp macro="" textlink="">
      <xdr:nvSpPr>
        <xdr:cNvPr id="6227" name="Line 83"/>
        <xdr:cNvSpPr>
          <a:spLocks noChangeShapeType="1"/>
        </xdr:cNvSpPr>
      </xdr:nvSpPr>
      <xdr:spPr bwMode="auto">
        <a:xfrm>
          <a:off x="2651760" y="20878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12</xdr:row>
      <xdr:rowOff>76200</xdr:rowOff>
    </xdr:from>
    <xdr:to>
      <xdr:col>7</xdr:col>
      <xdr:colOff>0</xdr:colOff>
      <xdr:row>14</xdr:row>
      <xdr:rowOff>76200</xdr:rowOff>
    </xdr:to>
    <xdr:sp macro="" textlink="">
      <xdr:nvSpPr>
        <xdr:cNvPr id="6228" name="Line 84"/>
        <xdr:cNvSpPr>
          <a:spLocks noChangeShapeType="1"/>
        </xdr:cNvSpPr>
      </xdr:nvSpPr>
      <xdr:spPr bwMode="auto">
        <a:xfrm flipV="1">
          <a:off x="2400300" y="2087880"/>
          <a:ext cx="2514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0</xdr:colOff>
      <xdr:row>18</xdr:row>
      <xdr:rowOff>1270</xdr:rowOff>
    </xdr:to>
    <xdr:sp macro="" textlink="">
      <xdr:nvSpPr>
        <xdr:cNvPr id="6229" name="Line 85"/>
        <xdr:cNvSpPr>
          <a:spLocks noChangeShapeType="1"/>
        </xdr:cNvSpPr>
      </xdr:nvSpPr>
      <xdr:spPr bwMode="auto">
        <a:xfrm>
          <a:off x="3870960" y="28498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17</xdr:row>
      <xdr:rowOff>76200</xdr:rowOff>
    </xdr:from>
    <xdr:to>
      <xdr:col>9</xdr:col>
      <xdr:colOff>0</xdr:colOff>
      <xdr:row>17</xdr:row>
      <xdr:rowOff>76200</xdr:rowOff>
    </xdr:to>
    <xdr:sp macro="" textlink="">
      <xdr:nvSpPr>
        <xdr:cNvPr id="6230" name="Line 86"/>
        <xdr:cNvSpPr>
          <a:spLocks noChangeShapeType="1"/>
        </xdr:cNvSpPr>
      </xdr:nvSpPr>
      <xdr:spPr bwMode="auto">
        <a:xfrm>
          <a:off x="2651760" y="29260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14</xdr:row>
      <xdr:rowOff>76200</xdr:rowOff>
    </xdr:from>
    <xdr:to>
      <xdr:col>7</xdr:col>
      <xdr:colOff>0</xdr:colOff>
      <xdr:row>17</xdr:row>
      <xdr:rowOff>76200</xdr:rowOff>
    </xdr:to>
    <xdr:sp macro="" textlink="">
      <xdr:nvSpPr>
        <xdr:cNvPr id="6231" name="Line 87"/>
        <xdr:cNvSpPr>
          <a:spLocks noChangeShapeType="1"/>
        </xdr:cNvSpPr>
      </xdr:nvSpPr>
      <xdr:spPr bwMode="auto">
        <a:xfrm>
          <a:off x="2400300" y="2423160"/>
          <a:ext cx="2514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0</xdr:colOff>
      <xdr:row>23</xdr:row>
      <xdr:rowOff>1270</xdr:rowOff>
    </xdr:to>
    <xdr:sp macro="" textlink="">
      <xdr:nvSpPr>
        <xdr:cNvPr id="6232" name="Line 88"/>
        <xdr:cNvSpPr>
          <a:spLocks noChangeShapeType="1"/>
        </xdr:cNvSpPr>
      </xdr:nvSpPr>
      <xdr:spPr bwMode="auto">
        <a:xfrm>
          <a:off x="3870960" y="36880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22</xdr:row>
      <xdr:rowOff>76200</xdr:rowOff>
    </xdr:from>
    <xdr:to>
      <xdr:col>9</xdr:col>
      <xdr:colOff>0</xdr:colOff>
      <xdr:row>22</xdr:row>
      <xdr:rowOff>76200</xdr:rowOff>
    </xdr:to>
    <xdr:sp macro="" textlink="">
      <xdr:nvSpPr>
        <xdr:cNvPr id="6233" name="Line 89"/>
        <xdr:cNvSpPr>
          <a:spLocks noChangeShapeType="1"/>
        </xdr:cNvSpPr>
      </xdr:nvSpPr>
      <xdr:spPr bwMode="auto">
        <a:xfrm>
          <a:off x="2651760" y="37642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22</xdr:row>
      <xdr:rowOff>76200</xdr:rowOff>
    </xdr:from>
    <xdr:to>
      <xdr:col>7</xdr:col>
      <xdr:colOff>0</xdr:colOff>
      <xdr:row>24</xdr:row>
      <xdr:rowOff>76200</xdr:rowOff>
    </xdr:to>
    <xdr:sp macro="" textlink="">
      <xdr:nvSpPr>
        <xdr:cNvPr id="6234" name="Line 90"/>
        <xdr:cNvSpPr>
          <a:spLocks noChangeShapeType="1"/>
        </xdr:cNvSpPr>
      </xdr:nvSpPr>
      <xdr:spPr bwMode="auto">
        <a:xfrm flipV="1">
          <a:off x="2400300" y="3764280"/>
          <a:ext cx="25146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0</xdr:colOff>
      <xdr:row>28</xdr:row>
      <xdr:rowOff>1270</xdr:rowOff>
    </xdr:to>
    <xdr:sp macro="" textlink="">
      <xdr:nvSpPr>
        <xdr:cNvPr id="6235" name="Line 91"/>
        <xdr:cNvSpPr>
          <a:spLocks noChangeShapeType="1"/>
        </xdr:cNvSpPr>
      </xdr:nvSpPr>
      <xdr:spPr bwMode="auto">
        <a:xfrm>
          <a:off x="3870960" y="452628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27</xdr:row>
      <xdr:rowOff>76200</xdr:rowOff>
    </xdr:from>
    <xdr:to>
      <xdr:col>9</xdr:col>
      <xdr:colOff>0</xdr:colOff>
      <xdr:row>27</xdr:row>
      <xdr:rowOff>76200</xdr:rowOff>
    </xdr:to>
    <xdr:sp macro="" textlink="">
      <xdr:nvSpPr>
        <xdr:cNvPr id="6236" name="Line 92"/>
        <xdr:cNvSpPr>
          <a:spLocks noChangeShapeType="1"/>
        </xdr:cNvSpPr>
      </xdr:nvSpPr>
      <xdr:spPr bwMode="auto">
        <a:xfrm>
          <a:off x="2651760" y="460248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24</xdr:row>
      <xdr:rowOff>76200</xdr:rowOff>
    </xdr:from>
    <xdr:to>
      <xdr:col>7</xdr:col>
      <xdr:colOff>0</xdr:colOff>
      <xdr:row>27</xdr:row>
      <xdr:rowOff>76200</xdr:rowOff>
    </xdr:to>
    <xdr:sp macro="" textlink="">
      <xdr:nvSpPr>
        <xdr:cNvPr id="6237" name="Line 93"/>
        <xdr:cNvSpPr>
          <a:spLocks noChangeShapeType="1"/>
        </xdr:cNvSpPr>
      </xdr:nvSpPr>
      <xdr:spPr bwMode="auto">
        <a:xfrm>
          <a:off x="2400300" y="4099560"/>
          <a:ext cx="25146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1270</xdr:rowOff>
    </xdr:to>
    <xdr:sp macro="" textlink="">
      <xdr:nvSpPr>
        <xdr:cNvPr id="6238" name="Rectangle 94"/>
        <xdr:cNvSpPr>
          <a:spLocks noChangeArrowheads="1"/>
        </xdr:cNvSpPr>
      </xdr:nvSpPr>
      <xdr:spPr bwMode="auto">
        <a:xfrm>
          <a:off x="609600" y="2346960"/>
          <a:ext cx="160020" cy="1600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14</xdr:row>
      <xdr:rowOff>76200</xdr:rowOff>
    </xdr:from>
    <xdr:to>
      <xdr:col>1</xdr:col>
      <xdr:colOff>0</xdr:colOff>
      <xdr:row>14</xdr:row>
      <xdr:rowOff>76200</xdr:rowOff>
    </xdr:to>
    <xdr:sp macro="" textlink="">
      <xdr:nvSpPr>
        <xdr:cNvPr id="6239" name="Line 95"/>
        <xdr:cNvSpPr>
          <a:spLocks noChangeShapeType="1"/>
        </xdr:cNvSpPr>
      </xdr:nvSpPr>
      <xdr:spPr bwMode="auto">
        <a:xfrm>
          <a:off x="0" y="242316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topLeftCell="A16" workbookViewId="0">
      <selection activeCell="F33" sqref="F33"/>
    </sheetView>
  </sheetViews>
  <sheetFormatPr defaultColWidth="9.140625" defaultRowHeight="12.75" x14ac:dyDescent="0.2"/>
  <cols>
    <col min="1" max="1" width="9.140625" style="1"/>
    <col min="2" max="2" width="18" style="1" bestFit="1" customWidth="1"/>
    <col min="3" max="3" width="11.28515625" style="1" customWidth="1"/>
    <col min="4" max="4" width="13.42578125" style="1" customWidth="1"/>
    <col min="5" max="5" width="11.28515625" style="1" customWidth="1"/>
    <col min="6" max="6" width="9.140625" style="1" customWidth="1"/>
    <col min="7" max="8" width="9.140625" style="1"/>
    <col min="9" max="9" width="21" style="1" bestFit="1" customWidth="1"/>
    <col min="10" max="10" width="17.5703125" style="1" bestFit="1" customWidth="1"/>
    <col min="11" max="11" width="17.7109375" style="1" customWidth="1"/>
    <col min="12" max="16384" width="9.140625" style="1"/>
  </cols>
  <sheetData>
    <row r="2" spans="2:13" x14ac:dyDescent="0.2">
      <c r="B2" s="9"/>
      <c r="C2" s="106" t="s">
        <v>8</v>
      </c>
      <c r="D2" s="107"/>
      <c r="E2" s="108"/>
      <c r="F2" s="9"/>
      <c r="G2" s="5"/>
      <c r="I2" s="15" t="s">
        <v>15</v>
      </c>
      <c r="J2" s="4" t="s">
        <v>9</v>
      </c>
      <c r="K2" s="4"/>
    </row>
    <row r="3" spans="2:13" x14ac:dyDescent="0.2">
      <c r="B3" s="10" t="s">
        <v>9</v>
      </c>
      <c r="C3" s="109" t="s">
        <v>16</v>
      </c>
      <c r="D3" s="110"/>
      <c r="E3" s="111"/>
      <c r="F3" s="10"/>
      <c r="G3" s="6"/>
      <c r="I3" s="15" t="s">
        <v>0</v>
      </c>
      <c r="J3" s="91"/>
      <c r="K3" s="88" t="s">
        <v>18</v>
      </c>
    </row>
    <row r="4" spans="2:13" ht="13.5" thickBot="1" x14ac:dyDescent="0.25">
      <c r="B4" s="11" t="s">
        <v>17</v>
      </c>
      <c r="C4" s="9" t="s">
        <v>21</v>
      </c>
      <c r="D4" s="9" t="s">
        <v>22</v>
      </c>
      <c r="E4" s="9" t="s">
        <v>23</v>
      </c>
      <c r="F4" s="90" t="s">
        <v>4</v>
      </c>
      <c r="G4" s="61" t="s">
        <v>5</v>
      </c>
      <c r="I4" s="16" t="s">
        <v>1</v>
      </c>
      <c r="J4" s="91"/>
      <c r="K4" s="88" t="s">
        <v>20</v>
      </c>
    </row>
    <row r="5" spans="2:13" x14ac:dyDescent="0.2">
      <c r="B5" s="10" t="s">
        <v>18</v>
      </c>
      <c r="C5" s="42">
        <v>-7500</v>
      </c>
      <c r="D5" s="42">
        <v>12000</v>
      </c>
      <c r="E5" s="42">
        <v>23000</v>
      </c>
      <c r="F5" s="3">
        <f>MAX(C5:E5)</f>
        <v>23000</v>
      </c>
      <c r="G5" s="3">
        <f>MIN(C5:E5)</f>
        <v>-7500</v>
      </c>
      <c r="I5" s="15" t="s">
        <v>2</v>
      </c>
      <c r="J5" s="91"/>
      <c r="K5" s="88" t="s">
        <v>88</v>
      </c>
    </row>
    <row r="6" spans="2:13" x14ac:dyDescent="0.2">
      <c r="B6" s="10" t="s">
        <v>19</v>
      </c>
      <c r="C6" s="42">
        <v>3000</v>
      </c>
      <c r="D6" s="42">
        <v>7000</v>
      </c>
      <c r="E6" s="42">
        <v>6500</v>
      </c>
      <c r="F6" s="3">
        <f t="shared" ref="F6:F7" si="0">MAX(C6:E6)</f>
        <v>7000</v>
      </c>
      <c r="G6" s="3">
        <f t="shared" ref="G6:G7" si="1">MIN(C6:E6)</f>
        <v>3000</v>
      </c>
      <c r="I6" s="15" t="s">
        <v>58</v>
      </c>
      <c r="J6" s="91"/>
      <c r="K6" s="88" t="s">
        <v>20</v>
      </c>
    </row>
    <row r="7" spans="2:13" x14ac:dyDescent="0.2">
      <c r="B7" s="12" t="s">
        <v>20</v>
      </c>
      <c r="C7" s="42">
        <v>5000</v>
      </c>
      <c r="D7" s="42">
        <v>6000</v>
      </c>
      <c r="E7" s="42">
        <v>4000</v>
      </c>
      <c r="F7" s="3">
        <f t="shared" si="0"/>
        <v>6000</v>
      </c>
      <c r="G7" s="3">
        <f t="shared" si="1"/>
        <v>4000</v>
      </c>
      <c r="I7" s="15" t="s">
        <v>3</v>
      </c>
      <c r="J7" s="91"/>
      <c r="K7" s="88" t="s">
        <v>18</v>
      </c>
    </row>
    <row r="9" spans="2:13" x14ac:dyDescent="0.2">
      <c r="B9" s="2" t="s">
        <v>6</v>
      </c>
      <c r="C9" s="41"/>
      <c r="D9" s="8"/>
    </row>
    <row r="10" spans="2:13" x14ac:dyDescent="0.2">
      <c r="B10" s="72" t="s">
        <v>87</v>
      </c>
      <c r="C10" s="41"/>
      <c r="D10" s="8"/>
    </row>
    <row r="11" spans="2:13" x14ac:dyDescent="0.2">
      <c r="I11" s="8"/>
      <c r="J11" s="8"/>
    </row>
    <row r="12" spans="2:13" x14ac:dyDescent="0.2">
      <c r="I12" s="8"/>
      <c r="J12" s="8"/>
    </row>
    <row r="13" spans="2:13" x14ac:dyDescent="0.2">
      <c r="B13" s="1" t="s">
        <v>7</v>
      </c>
      <c r="I13" s="8"/>
      <c r="J13" s="8"/>
    </row>
    <row r="14" spans="2:13" x14ac:dyDescent="0.2">
      <c r="B14" s="9"/>
      <c r="C14" s="107" t="s">
        <v>8</v>
      </c>
      <c r="D14" s="107"/>
      <c r="E14" s="108"/>
      <c r="F14" s="5"/>
      <c r="I14" s="8"/>
      <c r="J14" s="8"/>
    </row>
    <row r="15" spans="2:13" x14ac:dyDescent="0.2">
      <c r="B15" s="10" t="s">
        <v>9</v>
      </c>
      <c r="C15" s="109" t="s">
        <v>16</v>
      </c>
      <c r="D15" s="110"/>
      <c r="E15" s="111"/>
      <c r="F15" s="6"/>
      <c r="I15" s="8"/>
      <c r="M15" s="8"/>
    </row>
    <row r="16" spans="2:13" ht="13.5" thickBot="1" x14ac:dyDescent="0.25">
      <c r="B16" s="11" t="s">
        <v>17</v>
      </c>
      <c r="C16" s="9" t="s">
        <v>21</v>
      </c>
      <c r="D16" s="9" t="s">
        <v>22</v>
      </c>
      <c r="E16" s="9" t="s">
        <v>23</v>
      </c>
      <c r="F16" s="10" t="s">
        <v>4</v>
      </c>
      <c r="I16" s="8"/>
      <c r="M16" s="8"/>
    </row>
    <row r="17" spans="2:6" x14ac:dyDescent="0.2">
      <c r="B17" s="10" t="s">
        <v>18</v>
      </c>
      <c r="C17" s="3">
        <f>MAX($C$5:$C$7)-C5</f>
        <v>12500</v>
      </c>
      <c r="D17" s="3">
        <f>MAX($D$5:$D$7)-D5</f>
        <v>0</v>
      </c>
      <c r="E17" s="3">
        <f>MAX($E$5:$E$7)-E5</f>
        <v>0</v>
      </c>
      <c r="F17" s="3">
        <f>MAX(C17:E17)</f>
        <v>12500</v>
      </c>
    </row>
    <row r="18" spans="2:6" x14ac:dyDescent="0.2">
      <c r="B18" s="10" t="s">
        <v>19</v>
      </c>
      <c r="C18" s="3">
        <f>MAX($C$5:$C$7)-C6</f>
        <v>2000</v>
      </c>
      <c r="D18" s="3">
        <f>MAX($D$5:$D$7)-D6</f>
        <v>5000</v>
      </c>
      <c r="E18" s="3">
        <f t="shared" ref="E18:E19" si="2">MAX($E$5:$E$7)-E6</f>
        <v>16500</v>
      </c>
      <c r="F18" s="3">
        <f>MAX(C18:E18)</f>
        <v>16500</v>
      </c>
    </row>
    <row r="19" spans="2:6" x14ac:dyDescent="0.2">
      <c r="B19" s="12" t="s">
        <v>20</v>
      </c>
      <c r="C19" s="3">
        <f>MAX($C$5:$C$7)-C7</f>
        <v>0</v>
      </c>
      <c r="D19" s="3">
        <f>MAX($D$5:$D$7)-D7</f>
        <v>6000</v>
      </c>
      <c r="E19" s="3">
        <f t="shared" si="2"/>
        <v>19000</v>
      </c>
      <c r="F19" s="3">
        <f>MAX(C19:E19)</f>
        <v>19000</v>
      </c>
    </row>
    <row r="20" spans="2:6" x14ac:dyDescent="0.2">
      <c r="E20" s="8"/>
    </row>
    <row r="21" spans="2:6" x14ac:dyDescent="0.2">
      <c r="B21" s="4" t="s">
        <v>10</v>
      </c>
      <c r="C21" s="41"/>
      <c r="E21" s="8"/>
    </row>
    <row r="24" spans="2:6" x14ac:dyDescent="0.2">
      <c r="B24" s="13" t="s">
        <v>11</v>
      </c>
    </row>
    <row r="25" spans="2:6" x14ac:dyDescent="0.2">
      <c r="B25" s="14" t="s">
        <v>12</v>
      </c>
      <c r="C25" s="30">
        <v>0.3</v>
      </c>
      <c r="D25" s="14" t="s">
        <v>59</v>
      </c>
      <c r="E25" s="41"/>
      <c r="F25" s="99"/>
    </row>
    <row r="26" spans="2:6" x14ac:dyDescent="0.2">
      <c r="B26" s="14" t="s">
        <v>13</v>
      </c>
      <c r="C26" s="4">
        <f>1-C25</f>
        <v>0.7</v>
      </c>
      <c r="D26" s="8"/>
    </row>
    <row r="27" spans="2:6" x14ac:dyDescent="0.2">
      <c r="B27" s="14" t="s">
        <v>18</v>
      </c>
      <c r="C27" s="3">
        <f>$C$25*F5+$C$26*G5</f>
        <v>1650</v>
      </c>
      <c r="D27" s="7"/>
    </row>
    <row r="28" spans="2:6" x14ac:dyDescent="0.2">
      <c r="B28" s="14" t="s">
        <v>19</v>
      </c>
      <c r="C28" s="3">
        <f t="shared" ref="C28:C29" si="3">$C$25*F6+$C$26*G6</f>
        <v>4200</v>
      </c>
      <c r="D28" s="7"/>
    </row>
    <row r="29" spans="2:6" x14ac:dyDescent="0.2">
      <c r="B29" s="14" t="s">
        <v>20</v>
      </c>
      <c r="C29" s="3">
        <f t="shared" si="3"/>
        <v>4600</v>
      </c>
    </row>
    <row r="32" spans="2:6" x14ac:dyDescent="0.2">
      <c r="B32" s="13" t="s">
        <v>14</v>
      </c>
    </row>
    <row r="33" spans="2:6" x14ac:dyDescent="0.2">
      <c r="B33" s="14" t="s">
        <v>18</v>
      </c>
      <c r="C33" s="3">
        <f>SUM(C5:E5)/3</f>
        <v>9166.6666666666661</v>
      </c>
      <c r="D33" s="14" t="s">
        <v>59</v>
      </c>
      <c r="E33" s="41"/>
      <c r="F33" s="99"/>
    </row>
    <row r="34" spans="2:6" x14ac:dyDescent="0.2">
      <c r="B34" s="14" t="s">
        <v>19</v>
      </c>
      <c r="C34" s="3">
        <f>SUM(C6:E6)/3</f>
        <v>5500</v>
      </c>
      <c r="D34" s="7"/>
    </row>
    <row r="35" spans="2:6" x14ac:dyDescent="0.2">
      <c r="B35" s="14" t="s">
        <v>20</v>
      </c>
      <c r="C35" s="3">
        <f>SUM(C7:E7)/3</f>
        <v>5000</v>
      </c>
      <c r="D35" s="7"/>
    </row>
  </sheetData>
  <mergeCells count="4">
    <mergeCell ref="C2:E2"/>
    <mergeCell ref="C3:E3"/>
    <mergeCell ref="C14:E14"/>
    <mergeCell ref="C15:E15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H10" sqref="H10"/>
    </sheetView>
  </sheetViews>
  <sheetFormatPr defaultColWidth="9.140625" defaultRowHeight="12.75" x14ac:dyDescent="0.2"/>
  <cols>
    <col min="1" max="1" width="10.7109375" style="19" customWidth="1"/>
    <col min="2" max="4" width="9.85546875" style="19" customWidth="1"/>
    <col min="5" max="8" width="9.140625" style="19"/>
    <col min="9" max="9" width="4.140625" style="19" customWidth="1"/>
    <col min="10" max="10" width="12.28515625" style="19" customWidth="1"/>
    <col min="11" max="11" width="11" style="19" customWidth="1"/>
    <col min="12" max="12" width="10.28515625" style="19" customWidth="1"/>
    <col min="13" max="13" width="11" style="19" customWidth="1"/>
    <col min="14" max="14" width="18.28515625" style="19" customWidth="1"/>
    <col min="15" max="15" width="20.28515625" style="19" customWidth="1"/>
    <col min="16" max="16384" width="9.140625" style="19"/>
  </cols>
  <sheetData>
    <row r="1" spans="1:15" ht="18" x14ac:dyDescent="0.25">
      <c r="A1" s="26" t="s">
        <v>96</v>
      </c>
    </row>
    <row r="3" spans="1:15" x14ac:dyDescent="0.2">
      <c r="A3" s="17" t="s">
        <v>30</v>
      </c>
      <c r="B3" s="18"/>
      <c r="C3" s="18"/>
      <c r="J3" s="92"/>
      <c r="K3" s="117"/>
      <c r="L3" s="117"/>
      <c r="M3" s="117"/>
      <c r="N3" s="117"/>
      <c r="O3" s="117"/>
    </row>
    <row r="4" spans="1:15" x14ac:dyDescent="0.2">
      <c r="J4" s="93"/>
      <c r="K4" s="117"/>
      <c r="L4" s="117"/>
      <c r="M4" s="117"/>
      <c r="N4" s="117"/>
      <c r="O4" s="117"/>
    </row>
    <row r="5" spans="1:15" ht="13.5" thickBot="1" x14ac:dyDescent="0.25">
      <c r="A5" s="20" t="s">
        <v>32</v>
      </c>
      <c r="F5" s="22"/>
      <c r="J5" s="117"/>
      <c r="K5" s="117"/>
      <c r="L5" s="117"/>
      <c r="M5" s="117"/>
      <c r="N5" s="117"/>
      <c r="O5" s="117"/>
    </row>
    <row r="6" spans="1:15" ht="13.5" thickBot="1" x14ac:dyDescent="0.25">
      <c r="A6" s="21" t="s">
        <v>31</v>
      </c>
      <c r="B6" s="43" t="s">
        <v>25</v>
      </c>
      <c r="C6" s="43" t="s">
        <v>26</v>
      </c>
      <c r="D6" s="44" t="s">
        <v>27</v>
      </c>
      <c r="F6" s="51" t="s">
        <v>60</v>
      </c>
      <c r="G6" s="52"/>
      <c r="J6" s="117"/>
      <c r="K6" s="119"/>
      <c r="L6" s="119"/>
      <c r="M6" s="119"/>
      <c r="N6" s="117"/>
      <c r="O6" s="117"/>
    </row>
    <row r="7" spans="1:15" ht="15" x14ac:dyDescent="0.2">
      <c r="A7" s="47" t="s">
        <v>33</v>
      </c>
      <c r="B7" s="39">
        <v>0.35</v>
      </c>
      <c r="C7" s="39">
        <v>0.25</v>
      </c>
      <c r="D7" s="39">
        <v>0.4</v>
      </c>
      <c r="F7" s="50" t="s">
        <v>61</v>
      </c>
      <c r="G7" s="53"/>
      <c r="H7" s="116"/>
      <c r="J7" s="117"/>
      <c r="K7" s="79"/>
      <c r="L7" s="79"/>
      <c r="M7" s="79"/>
      <c r="N7" s="117"/>
      <c r="O7" s="117"/>
    </row>
    <row r="8" spans="1:15" x14ac:dyDescent="0.2">
      <c r="A8" s="48" t="s">
        <v>28</v>
      </c>
      <c r="B8" s="45">
        <v>-400</v>
      </c>
      <c r="C8" s="37">
        <v>-200</v>
      </c>
      <c r="D8" s="38">
        <v>1500</v>
      </c>
      <c r="F8" s="50" t="s">
        <v>62</v>
      </c>
      <c r="G8" s="53"/>
      <c r="J8" s="117"/>
      <c r="K8" s="119"/>
      <c r="L8" s="119"/>
      <c r="M8" s="119"/>
      <c r="N8" s="117"/>
      <c r="O8" s="117"/>
    </row>
    <row r="9" spans="1:15" ht="13.5" thickBot="1" x14ac:dyDescent="0.25">
      <c r="A9" s="48" t="s">
        <v>29</v>
      </c>
      <c r="B9" s="46">
        <v>2100</v>
      </c>
      <c r="C9" s="27">
        <v>0</v>
      </c>
      <c r="D9" s="28">
        <v>-800</v>
      </c>
      <c r="E9" s="22"/>
      <c r="F9" s="48"/>
      <c r="G9" s="48"/>
      <c r="J9" s="117"/>
      <c r="K9" s="119"/>
      <c r="L9" s="119"/>
      <c r="M9" s="119"/>
      <c r="N9" s="117"/>
      <c r="O9" s="117"/>
    </row>
    <row r="10" spans="1:15" x14ac:dyDescent="0.2">
      <c r="F10" s="22"/>
      <c r="G10" s="22"/>
      <c r="J10" s="117"/>
      <c r="K10" s="117"/>
      <c r="L10" s="117"/>
      <c r="M10" s="117"/>
      <c r="N10" s="117"/>
      <c r="O10" s="117"/>
    </row>
    <row r="11" spans="1:15" x14ac:dyDescent="0.2">
      <c r="J11" s="93"/>
      <c r="K11" s="117"/>
      <c r="L11" s="117"/>
      <c r="M11" s="117"/>
      <c r="N11" s="117"/>
      <c r="O11" s="117"/>
    </row>
    <row r="12" spans="1:15" ht="36.6" customHeight="1" x14ac:dyDescent="0.2">
      <c r="J12" s="92"/>
      <c r="K12" s="119"/>
      <c r="L12" s="119"/>
      <c r="M12" s="119"/>
      <c r="N12" s="120"/>
      <c r="O12" s="117"/>
    </row>
    <row r="13" spans="1:15" ht="15" x14ac:dyDescent="0.2">
      <c r="E13" s="25"/>
      <c r="J13" s="117"/>
      <c r="K13" s="79"/>
      <c r="L13" s="79"/>
      <c r="M13" s="79"/>
      <c r="N13" s="119"/>
      <c r="O13" s="117"/>
    </row>
    <row r="14" spans="1:15" ht="13.5" thickBot="1" x14ac:dyDescent="0.25">
      <c r="A14" s="22" t="s">
        <v>63</v>
      </c>
      <c r="E14" s="25"/>
      <c r="J14" s="117"/>
      <c r="K14" s="119"/>
      <c r="L14" s="119"/>
      <c r="M14" s="119"/>
      <c r="N14" s="121"/>
      <c r="O14" s="117"/>
    </row>
    <row r="15" spans="1:15" x14ac:dyDescent="0.2">
      <c r="A15" s="54"/>
      <c r="B15" s="23" t="str">
        <f t="shared" ref="B15:D16" si="0">B6</f>
        <v>Rain</v>
      </c>
      <c r="C15" s="23" t="str">
        <f t="shared" si="0"/>
        <v>Overcast</v>
      </c>
      <c r="D15" s="24" t="str">
        <f t="shared" si="0"/>
        <v>Sunshine</v>
      </c>
      <c r="F15" s="51" t="s">
        <v>64</v>
      </c>
      <c r="G15" s="48"/>
      <c r="J15" s="117"/>
      <c r="K15" s="119"/>
      <c r="L15" s="119"/>
      <c r="M15" s="119"/>
      <c r="N15" s="121"/>
      <c r="O15" s="117"/>
    </row>
    <row r="16" spans="1:15" x14ac:dyDescent="0.2">
      <c r="A16" s="48" t="str">
        <f>A7</f>
        <v>Probability</v>
      </c>
      <c r="B16" s="49">
        <f t="shared" si="0"/>
        <v>0.35</v>
      </c>
      <c r="C16" s="49">
        <f t="shared" si="0"/>
        <v>0.25</v>
      </c>
      <c r="D16" s="49">
        <f t="shared" si="0"/>
        <v>0.4</v>
      </c>
      <c r="F16" s="51" t="s">
        <v>61</v>
      </c>
      <c r="G16" s="53"/>
      <c r="J16" s="117"/>
      <c r="K16" s="117"/>
      <c r="L16" s="117"/>
      <c r="M16" s="117"/>
      <c r="N16" s="117"/>
      <c r="O16" s="117"/>
    </row>
    <row r="17" spans="1:15" x14ac:dyDescent="0.2">
      <c r="A17" s="48" t="str">
        <f>A8</f>
        <v>Sun Visors</v>
      </c>
      <c r="B17" s="49">
        <f>MAX($B$8:$B$9)-B8</f>
        <v>2500</v>
      </c>
      <c r="C17" s="49">
        <f>MAX($C$8:$C$9)-C8</f>
        <v>200</v>
      </c>
      <c r="D17" s="49">
        <f>MAX($D$8:$D$9)-D8</f>
        <v>0</v>
      </c>
      <c r="F17" s="51" t="s">
        <v>62</v>
      </c>
      <c r="G17" s="53"/>
      <c r="J17" s="117"/>
      <c r="K17" s="117"/>
      <c r="L17" s="117"/>
      <c r="M17" s="117"/>
      <c r="N17" s="117"/>
      <c r="O17" s="117"/>
    </row>
    <row r="18" spans="1:15" ht="36.6" customHeight="1" x14ac:dyDescent="0.2">
      <c r="A18" s="48" t="str">
        <f>A9</f>
        <v>Umbrellas</v>
      </c>
      <c r="B18" s="49">
        <f>MAX($B$8:$B$9)-B9</f>
        <v>0</v>
      </c>
      <c r="C18" s="49">
        <f>MAX($C$8:$C$9)-C9</f>
        <v>0</v>
      </c>
      <c r="D18" s="49">
        <f>MAX($D$8:$D$9)-D9</f>
        <v>2300</v>
      </c>
      <c r="F18" s="48"/>
      <c r="G18" s="48"/>
      <c r="J18" s="92"/>
      <c r="K18" s="119"/>
      <c r="L18" s="119"/>
      <c r="M18" s="119"/>
      <c r="N18" s="122"/>
      <c r="O18" s="117"/>
    </row>
    <row r="19" spans="1:15" ht="15" x14ac:dyDescent="0.2">
      <c r="F19" s="22"/>
      <c r="G19" s="22"/>
      <c r="H19" s="22"/>
      <c r="J19" s="117"/>
      <c r="K19" s="79"/>
      <c r="L19" s="79"/>
      <c r="M19" s="79"/>
      <c r="N19" s="117"/>
      <c r="O19" s="117"/>
    </row>
    <row r="20" spans="1:15" x14ac:dyDescent="0.2">
      <c r="J20" s="117"/>
      <c r="K20" s="119"/>
      <c r="L20" s="119"/>
      <c r="M20" s="119"/>
      <c r="N20" s="121"/>
      <c r="O20" s="117"/>
    </row>
    <row r="21" spans="1:15" x14ac:dyDescent="0.2">
      <c r="B21" s="48" t="s">
        <v>59</v>
      </c>
      <c r="C21" s="73"/>
      <c r="J21" s="117"/>
      <c r="K21" s="119"/>
      <c r="L21" s="119"/>
      <c r="M21" s="119"/>
      <c r="N21" s="117"/>
      <c r="O21" s="117"/>
    </row>
    <row r="22" spans="1:15" x14ac:dyDescent="0.2">
      <c r="C22" s="94" t="s">
        <v>91</v>
      </c>
      <c r="J22" s="117"/>
      <c r="K22" s="117"/>
      <c r="L22" s="117"/>
      <c r="M22" s="117"/>
      <c r="N22" s="117"/>
      <c r="O22" s="117"/>
    </row>
    <row r="23" spans="1:15" ht="48" customHeight="1" x14ac:dyDescent="0.2">
      <c r="J23" s="117"/>
      <c r="K23" s="119"/>
      <c r="L23" s="119"/>
      <c r="M23" s="119"/>
      <c r="N23" s="118"/>
      <c r="O23" s="122"/>
    </row>
    <row r="24" spans="1:15" ht="15" x14ac:dyDescent="0.2">
      <c r="J24" s="117"/>
      <c r="K24" s="79"/>
      <c r="L24" s="79"/>
      <c r="M24" s="79"/>
      <c r="N24" s="118"/>
      <c r="O24" s="117"/>
    </row>
    <row r="25" spans="1:15" x14ac:dyDescent="0.2">
      <c r="J25" s="117"/>
      <c r="K25" s="119"/>
      <c r="L25" s="119"/>
      <c r="M25" s="119"/>
      <c r="N25" s="121"/>
      <c r="O25" s="121"/>
    </row>
    <row r="26" spans="1:15" x14ac:dyDescent="0.2">
      <c r="J26" s="117"/>
      <c r="K26" s="119"/>
      <c r="L26" s="119"/>
      <c r="M26" s="119"/>
      <c r="N26" s="121"/>
      <c r="O26" s="121"/>
    </row>
    <row r="27" spans="1:15" x14ac:dyDescent="0.2">
      <c r="J27" s="117"/>
      <c r="K27" s="117"/>
      <c r="L27" s="117"/>
      <c r="M27" s="117"/>
      <c r="N27" s="117"/>
      <c r="O27" s="117"/>
    </row>
    <row r="28" spans="1:15" x14ac:dyDescent="0.2">
      <c r="J28" s="93"/>
      <c r="K28" s="93"/>
      <c r="L28" s="93"/>
      <c r="M28" s="93"/>
      <c r="N28" s="93"/>
      <c r="O28" s="93"/>
    </row>
    <row r="29" spans="1:15" x14ac:dyDescent="0.2">
      <c r="E29" s="74"/>
      <c r="J29" s="93"/>
      <c r="K29" s="93"/>
      <c r="L29" s="93"/>
      <c r="M29" s="93"/>
      <c r="N29" s="93"/>
      <c r="O29" s="93"/>
    </row>
    <row r="30" spans="1:15" x14ac:dyDescent="0.2">
      <c r="J30" s="93"/>
      <c r="K30" s="93"/>
      <c r="L30" s="93"/>
      <c r="M30" s="93"/>
      <c r="N30" s="93"/>
      <c r="O30" s="93"/>
    </row>
    <row r="31" spans="1:15" x14ac:dyDescent="0.2">
      <c r="J31" s="117"/>
      <c r="K31" s="117"/>
      <c r="L31" s="117"/>
      <c r="M31" s="117"/>
      <c r="N31" s="117"/>
      <c r="O31" s="117"/>
    </row>
    <row r="32" spans="1:15" x14ac:dyDescent="0.2">
      <c r="J32" s="93"/>
      <c r="K32" s="117"/>
      <c r="L32" s="117"/>
      <c r="M32" s="117"/>
      <c r="N32" s="117"/>
      <c r="O32" s="117"/>
    </row>
    <row r="33" spans="10:15" x14ac:dyDescent="0.2">
      <c r="J33" s="117"/>
      <c r="K33" s="117"/>
      <c r="L33" s="117"/>
      <c r="M33" s="117"/>
      <c r="N33" s="117"/>
      <c r="O33" s="117"/>
    </row>
    <row r="34" spans="10:15" x14ac:dyDescent="0.2">
      <c r="J34" s="93"/>
      <c r="K34" s="117"/>
      <c r="L34" s="117"/>
      <c r="M34" s="117"/>
      <c r="N34" s="117"/>
      <c r="O34" s="117"/>
    </row>
    <row r="35" spans="10:15" x14ac:dyDescent="0.2">
      <c r="J35" s="117"/>
      <c r="K35" s="117"/>
      <c r="L35" s="117"/>
      <c r="M35" s="117"/>
      <c r="N35" s="117"/>
      <c r="O35" s="117"/>
    </row>
  </sheetData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G13" sqref="G13"/>
    </sheetView>
  </sheetViews>
  <sheetFormatPr defaultColWidth="9.140625" defaultRowHeight="12.75" x14ac:dyDescent="0.2"/>
  <cols>
    <col min="1" max="1" width="14.5703125" style="19" customWidth="1"/>
    <col min="2" max="2" width="14.7109375" style="19" customWidth="1"/>
    <col min="3" max="3" width="12.85546875" style="19" customWidth="1"/>
    <col min="4" max="4" width="12.7109375" style="19" customWidth="1"/>
    <col min="5" max="5" width="9.140625" style="19"/>
    <col min="6" max="6" width="20.140625" style="19" customWidth="1"/>
    <col min="7" max="7" width="15" style="19" customWidth="1"/>
    <col min="8" max="8" width="9.140625" style="19"/>
    <col min="9" max="9" width="10.7109375" style="19" customWidth="1"/>
    <col min="10" max="10" width="17" style="19" customWidth="1"/>
    <col min="11" max="16384" width="9.140625" style="19"/>
  </cols>
  <sheetData>
    <row r="1" spans="1:11" ht="18" x14ac:dyDescent="0.25">
      <c r="A1" s="26" t="s">
        <v>97</v>
      </c>
    </row>
    <row r="3" spans="1:11" x14ac:dyDescent="0.2">
      <c r="A3" s="17" t="s">
        <v>30</v>
      </c>
      <c r="B3" s="18"/>
      <c r="C3" s="18"/>
    </row>
    <row r="5" spans="1:11" ht="21" customHeight="1" x14ac:dyDescent="0.2">
      <c r="A5" s="55"/>
      <c r="B5" s="39"/>
      <c r="C5" s="39" t="s">
        <v>65</v>
      </c>
      <c r="D5" s="39"/>
    </row>
    <row r="6" spans="1:11" ht="23.45" customHeight="1" x14ac:dyDescent="0.2">
      <c r="A6" s="39" t="s">
        <v>66</v>
      </c>
      <c r="B6" s="39" t="s">
        <v>98</v>
      </c>
      <c r="C6" s="39" t="s">
        <v>99</v>
      </c>
      <c r="D6" s="39" t="s">
        <v>100</v>
      </c>
      <c r="F6" s="51" t="s">
        <v>60</v>
      </c>
      <c r="G6" s="52"/>
    </row>
    <row r="7" spans="1:11" ht="20.45" customHeight="1" x14ac:dyDescent="0.2">
      <c r="A7" s="39" t="s">
        <v>67</v>
      </c>
      <c r="B7" s="56">
        <v>0.4</v>
      </c>
      <c r="C7" s="56">
        <v>1.55</v>
      </c>
      <c r="D7" s="56">
        <v>3.5</v>
      </c>
      <c r="F7" s="39" t="s">
        <v>67</v>
      </c>
      <c r="G7" s="56"/>
      <c r="I7" s="51" t="s">
        <v>9</v>
      </c>
      <c r="J7" s="76"/>
      <c r="K7" s="32"/>
    </row>
    <row r="8" spans="1:11" ht="20.45" customHeight="1" x14ac:dyDescent="0.2">
      <c r="A8" s="39" t="s">
        <v>68</v>
      </c>
      <c r="B8" s="39">
        <v>2.5</v>
      </c>
      <c r="C8" s="39">
        <v>1.8</v>
      </c>
      <c r="D8" s="39">
        <v>2.75</v>
      </c>
      <c r="F8" s="39" t="s">
        <v>68</v>
      </c>
      <c r="G8" s="56"/>
    </row>
    <row r="9" spans="1:11" ht="19.899999999999999" customHeight="1" x14ac:dyDescent="0.2">
      <c r="A9" s="39" t="s">
        <v>69</v>
      </c>
      <c r="B9" s="39">
        <v>1.7</v>
      </c>
      <c r="C9" s="39">
        <v>1.45</v>
      </c>
      <c r="D9" s="39">
        <v>1.5</v>
      </c>
      <c r="E9" s="22"/>
      <c r="F9" s="39" t="s">
        <v>69</v>
      </c>
      <c r="G9" s="56"/>
    </row>
    <row r="10" spans="1:11" ht="16.899999999999999" customHeight="1" x14ac:dyDescent="0.2">
      <c r="A10" s="39" t="s">
        <v>70</v>
      </c>
      <c r="B10" s="84">
        <v>0.8</v>
      </c>
      <c r="C10" s="39">
        <v>2.2999999999999998</v>
      </c>
      <c r="D10" s="39">
        <v>3.7</v>
      </c>
      <c r="F10" s="39" t="s">
        <v>70</v>
      </c>
      <c r="G10" s="56"/>
    </row>
    <row r="11" spans="1:11" ht="16.899999999999999" customHeight="1" x14ac:dyDescent="0.2">
      <c r="A11" s="39" t="s">
        <v>71</v>
      </c>
      <c r="B11" s="84">
        <v>3.2</v>
      </c>
      <c r="C11" s="39">
        <v>1.5</v>
      </c>
      <c r="D11" s="39">
        <v>0.5</v>
      </c>
      <c r="F11" s="39" t="s">
        <v>71</v>
      </c>
      <c r="G11" s="56"/>
    </row>
    <row r="12" spans="1:11" ht="15" x14ac:dyDescent="0.2">
      <c r="A12" s="79"/>
      <c r="B12" s="77"/>
      <c r="C12" s="77"/>
      <c r="D12" s="77"/>
      <c r="E12" s="25"/>
    </row>
    <row r="13" spans="1:11" x14ac:dyDescent="0.2">
      <c r="E13" s="25"/>
    </row>
    <row r="14" spans="1:11" ht="18" customHeight="1" x14ac:dyDescent="0.2">
      <c r="A14" s="112" t="s">
        <v>72</v>
      </c>
      <c r="B14" s="112"/>
      <c r="C14" s="112"/>
      <c r="D14" s="112"/>
      <c r="E14" s="25"/>
    </row>
    <row r="15" spans="1:11" ht="15" x14ac:dyDescent="0.2">
      <c r="A15" s="55"/>
      <c r="B15" s="39"/>
      <c r="C15" s="39" t="s">
        <v>65</v>
      </c>
      <c r="D15" s="39"/>
      <c r="E15" s="25"/>
    </row>
    <row r="16" spans="1:11" ht="30" x14ac:dyDescent="0.2">
      <c r="A16" s="39" t="s">
        <v>66</v>
      </c>
      <c r="B16" s="39" t="s">
        <v>98</v>
      </c>
      <c r="C16" s="39" t="s">
        <v>99</v>
      </c>
      <c r="D16" s="39" t="s">
        <v>100</v>
      </c>
      <c r="E16" s="25"/>
    </row>
    <row r="17" spans="1:9" ht="15" x14ac:dyDescent="0.2">
      <c r="A17" s="39" t="s">
        <v>67</v>
      </c>
      <c r="B17" s="75"/>
      <c r="C17" s="56"/>
      <c r="D17" s="56"/>
      <c r="E17" s="85"/>
      <c r="F17" s="83"/>
      <c r="G17" s="25"/>
    </row>
    <row r="18" spans="1:9" ht="15" x14ac:dyDescent="0.2">
      <c r="A18" s="39" t="s">
        <v>68</v>
      </c>
      <c r="B18" s="75"/>
      <c r="C18" s="56"/>
      <c r="D18" s="56"/>
      <c r="E18" s="85"/>
    </row>
    <row r="19" spans="1:9" ht="15" x14ac:dyDescent="0.2">
      <c r="A19" s="39" t="s">
        <v>69</v>
      </c>
      <c r="B19" s="75"/>
      <c r="C19" s="56"/>
      <c r="D19" s="56"/>
      <c r="E19" s="85"/>
    </row>
    <row r="20" spans="1:9" ht="15" x14ac:dyDescent="0.2">
      <c r="A20" s="39" t="s">
        <v>70</v>
      </c>
      <c r="B20" s="75"/>
      <c r="C20" s="56"/>
      <c r="D20" s="56"/>
      <c r="E20" s="85"/>
      <c r="I20" s="77"/>
    </row>
    <row r="21" spans="1:9" ht="15" x14ac:dyDescent="0.2">
      <c r="A21" s="39" t="s">
        <v>71</v>
      </c>
      <c r="B21" s="75"/>
      <c r="C21" s="56"/>
      <c r="D21" s="56"/>
      <c r="E21" s="85"/>
    </row>
    <row r="22" spans="1:9" ht="15" x14ac:dyDescent="0.2">
      <c r="A22" s="79"/>
      <c r="B22" s="81"/>
      <c r="C22" s="81"/>
      <c r="D22" s="81"/>
      <c r="H22" s="77"/>
    </row>
    <row r="23" spans="1:9" ht="15" x14ac:dyDescent="0.2">
      <c r="A23" s="79"/>
      <c r="B23" s="80"/>
      <c r="C23" s="80"/>
      <c r="D23" s="81"/>
    </row>
    <row r="24" spans="1:9" x14ac:dyDescent="0.2">
      <c r="B24" s="78" t="s">
        <v>73</v>
      </c>
      <c r="C24" s="82"/>
    </row>
    <row r="30" spans="1:9" x14ac:dyDescent="0.2">
      <c r="A30" s="92"/>
      <c r="B30" s="117"/>
      <c r="C30" s="117"/>
      <c r="D30" s="117"/>
    </row>
    <row r="31" spans="1:9" x14ac:dyDescent="0.2">
      <c r="A31" s="117"/>
      <c r="B31" s="117"/>
      <c r="C31" s="117"/>
      <c r="D31" s="117"/>
    </row>
    <row r="32" spans="1:9" x14ac:dyDescent="0.2">
      <c r="A32" s="123"/>
      <c r="B32" s="124"/>
      <c r="C32" s="125"/>
      <c r="D32" s="117"/>
    </row>
    <row r="33" spans="1:4" x14ac:dyDescent="0.2">
      <c r="A33" s="126"/>
      <c r="B33" s="126"/>
      <c r="C33" s="126"/>
      <c r="D33" s="117"/>
    </row>
  </sheetData>
  <mergeCells count="1">
    <mergeCell ref="A14:D14"/>
  </mergeCells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opLeftCell="A10" workbookViewId="0">
      <selection activeCell="F43" sqref="F43"/>
    </sheetView>
  </sheetViews>
  <sheetFormatPr defaultColWidth="9.140625" defaultRowHeight="12.75" x14ac:dyDescent="0.2"/>
  <cols>
    <col min="1" max="1" width="9.140625" style="1"/>
    <col min="2" max="2" width="33.28515625" style="1" customWidth="1"/>
    <col min="3" max="3" width="11.28515625" style="1" customWidth="1"/>
    <col min="4" max="4" width="13.42578125" style="1" customWidth="1"/>
    <col min="5" max="6" width="11.28515625" style="1" customWidth="1"/>
    <col min="7" max="9" width="9.140625" style="1"/>
    <col min="10" max="10" width="21" style="1" bestFit="1" customWidth="1"/>
    <col min="11" max="11" width="17.5703125" style="1" bestFit="1" customWidth="1"/>
    <col min="12" max="12" width="11.7109375" style="1" customWidth="1"/>
    <col min="13" max="16384" width="9.140625" style="1"/>
  </cols>
  <sheetData>
    <row r="2" spans="2:12" x14ac:dyDescent="0.2">
      <c r="B2" s="4"/>
      <c r="C2" s="113" t="s">
        <v>74</v>
      </c>
      <c r="D2" s="114"/>
      <c r="E2" s="114"/>
      <c r="F2" s="114"/>
      <c r="G2" s="9"/>
      <c r="H2" s="40"/>
    </row>
    <row r="3" spans="2:12" ht="15" x14ac:dyDescent="0.2">
      <c r="B3" s="51" t="s">
        <v>75</v>
      </c>
      <c r="C3" s="39" t="s">
        <v>76</v>
      </c>
      <c r="D3" s="39" t="s">
        <v>77</v>
      </c>
      <c r="E3" s="39" t="s">
        <v>78</v>
      </c>
      <c r="F3" s="39" t="s">
        <v>79</v>
      </c>
      <c r="G3" s="61" t="s">
        <v>4</v>
      </c>
      <c r="H3" s="61" t="s">
        <v>5</v>
      </c>
      <c r="J3" s="15" t="s">
        <v>15</v>
      </c>
      <c r="K3" s="4" t="s">
        <v>9</v>
      </c>
    </row>
    <row r="4" spans="2:12" ht="15" x14ac:dyDescent="0.2">
      <c r="B4" s="59" t="s">
        <v>80</v>
      </c>
      <c r="C4" s="60">
        <v>150000</v>
      </c>
      <c r="D4" s="60">
        <v>175000</v>
      </c>
      <c r="E4" s="60">
        <v>220000</v>
      </c>
      <c r="F4" s="60">
        <v>200000</v>
      </c>
      <c r="G4" s="86">
        <f>MAX(C4:F4)</f>
        <v>220000</v>
      </c>
      <c r="H4" s="86">
        <f>MIN(C4:F4)</f>
        <v>150000</v>
      </c>
      <c r="J4" s="15" t="s">
        <v>0</v>
      </c>
      <c r="K4" s="87"/>
      <c r="L4" s="51" t="s">
        <v>82</v>
      </c>
    </row>
    <row r="5" spans="2:12" ht="15" x14ac:dyDescent="0.2">
      <c r="B5" s="59" t="s">
        <v>81</v>
      </c>
      <c r="C5" s="60">
        <v>160000</v>
      </c>
      <c r="D5" s="60">
        <v>180000</v>
      </c>
      <c r="E5" s="60">
        <v>205000</v>
      </c>
      <c r="F5" s="60">
        <v>215000</v>
      </c>
      <c r="G5" s="86">
        <f t="shared" ref="G5:G9" si="0">MAX(C5:F5)</f>
        <v>215000</v>
      </c>
      <c r="H5" s="104">
        <f t="shared" ref="H5:H9" si="1">MIN(C5:F5)</f>
        <v>160000</v>
      </c>
      <c r="J5" s="16" t="s">
        <v>1</v>
      </c>
      <c r="K5" s="87"/>
      <c r="L5" s="51" t="s">
        <v>81</v>
      </c>
    </row>
    <row r="6" spans="2:12" ht="15" x14ac:dyDescent="0.2">
      <c r="B6" s="59" t="s">
        <v>82</v>
      </c>
      <c r="C6" s="60">
        <v>125000</v>
      </c>
      <c r="D6" s="60">
        <v>165000</v>
      </c>
      <c r="E6" s="60">
        <v>220000</v>
      </c>
      <c r="F6" s="60">
        <v>210000</v>
      </c>
      <c r="G6" s="104">
        <f t="shared" si="0"/>
        <v>220000</v>
      </c>
      <c r="H6" s="86">
        <f t="shared" si="1"/>
        <v>125000</v>
      </c>
      <c r="J6" s="88" t="s">
        <v>89</v>
      </c>
      <c r="K6" s="87"/>
      <c r="L6" s="51" t="s">
        <v>82</v>
      </c>
    </row>
    <row r="7" spans="2:12" ht="16.899999999999999" customHeight="1" x14ac:dyDescent="0.2">
      <c r="B7" s="59" t="s">
        <v>83</v>
      </c>
      <c r="C7" s="60">
        <v>135000</v>
      </c>
      <c r="D7" s="60">
        <v>180000</v>
      </c>
      <c r="E7" s="60">
        <v>210000</v>
      </c>
      <c r="F7" s="60">
        <v>270000</v>
      </c>
      <c r="G7" s="86">
        <f t="shared" si="0"/>
        <v>270000</v>
      </c>
      <c r="H7" s="86">
        <f t="shared" si="1"/>
        <v>135000</v>
      </c>
      <c r="J7" s="88" t="s">
        <v>90</v>
      </c>
      <c r="K7" s="87"/>
      <c r="L7" s="51" t="s">
        <v>82</v>
      </c>
    </row>
    <row r="8" spans="2:12" ht="15.6" customHeight="1" x14ac:dyDescent="0.2">
      <c r="B8" s="59" t="s">
        <v>84</v>
      </c>
      <c r="C8" s="60">
        <v>110000</v>
      </c>
      <c r="D8" s="60">
        <v>145000</v>
      </c>
      <c r="E8" s="60">
        <v>235000</v>
      </c>
      <c r="F8" s="60">
        <v>205000</v>
      </c>
      <c r="G8" s="86">
        <f t="shared" si="0"/>
        <v>235000</v>
      </c>
      <c r="H8" s="86">
        <f t="shared" si="1"/>
        <v>110000</v>
      </c>
      <c r="J8" s="15"/>
      <c r="K8" s="31"/>
    </row>
    <row r="9" spans="2:12" ht="15" customHeight="1" x14ac:dyDescent="0.2">
      <c r="B9" s="59" t="s">
        <v>85</v>
      </c>
      <c r="C9" s="60">
        <v>130000</v>
      </c>
      <c r="D9" s="60">
        <v>150000</v>
      </c>
      <c r="E9" s="60">
        <v>190000</v>
      </c>
      <c r="F9" s="60">
        <v>245000</v>
      </c>
      <c r="G9" s="86">
        <f t="shared" si="0"/>
        <v>245000</v>
      </c>
      <c r="H9" s="86">
        <f t="shared" si="1"/>
        <v>130000</v>
      </c>
      <c r="J9" s="58"/>
      <c r="K9" s="62"/>
    </row>
    <row r="10" spans="2:12" x14ac:dyDescent="0.2">
      <c r="B10" s="8"/>
      <c r="C10" s="57"/>
      <c r="D10" s="57"/>
      <c r="E10" s="57"/>
      <c r="F10" s="57"/>
      <c r="G10" s="7"/>
      <c r="H10" s="7"/>
      <c r="J10" s="58"/>
      <c r="K10" s="62"/>
    </row>
    <row r="12" spans="2:12" x14ac:dyDescent="0.2">
      <c r="B12" s="2" t="s">
        <v>6</v>
      </c>
      <c r="C12" s="41"/>
      <c r="D12" s="8"/>
    </row>
    <row r="13" spans="2:12" x14ac:dyDescent="0.2">
      <c r="B13" s="72" t="s">
        <v>87</v>
      </c>
      <c r="C13" s="41"/>
      <c r="D13" s="8"/>
    </row>
    <row r="16" spans="2:12" ht="15" customHeight="1" x14ac:dyDescent="0.2">
      <c r="B16" s="1" t="s">
        <v>7</v>
      </c>
    </row>
    <row r="17" spans="2:10" ht="15" customHeight="1" x14ac:dyDescent="0.2">
      <c r="B17" s="4"/>
      <c r="C17" s="113" t="s">
        <v>74</v>
      </c>
      <c r="D17" s="114"/>
      <c r="E17" s="114"/>
      <c r="F17" s="114"/>
    </row>
    <row r="18" spans="2:10" ht="15" customHeight="1" x14ac:dyDescent="0.2">
      <c r="B18" s="51" t="s">
        <v>75</v>
      </c>
      <c r="C18" s="39" t="s">
        <v>76</v>
      </c>
      <c r="D18" s="39" t="s">
        <v>77</v>
      </c>
      <c r="E18" s="39" t="s">
        <v>78</v>
      </c>
      <c r="F18" s="39" t="s">
        <v>79</v>
      </c>
      <c r="G18" s="51" t="s">
        <v>92</v>
      </c>
      <c r="H18" s="51" t="s">
        <v>93</v>
      </c>
    </row>
    <row r="19" spans="2:10" ht="15" customHeight="1" x14ac:dyDescent="0.2">
      <c r="B19" s="59" t="s">
        <v>80</v>
      </c>
      <c r="C19" s="60">
        <f>MAX($C$4:$C$9)-C4</f>
        <v>10000</v>
      </c>
      <c r="D19" s="60">
        <f>MAX($D$4:$D$9)-D4</f>
        <v>5000</v>
      </c>
      <c r="E19" s="60">
        <f>MAX($E$4:$E$9)-E4</f>
        <v>15000</v>
      </c>
      <c r="F19" s="60">
        <f>MAX($F$4:$F$9)-F4</f>
        <v>70000</v>
      </c>
      <c r="G19" s="100"/>
      <c r="H19" s="101"/>
    </row>
    <row r="20" spans="2:10" ht="15" customHeight="1" x14ac:dyDescent="0.2">
      <c r="B20" s="59" t="s">
        <v>81</v>
      </c>
      <c r="C20" s="60">
        <f t="shared" ref="C20:C24" si="2">MAX($C$4:$C$9)-C5</f>
        <v>0</v>
      </c>
      <c r="D20" s="60">
        <f t="shared" ref="D20:D24" si="3">MAX($D$4:$D$9)-D5</f>
        <v>0</v>
      </c>
      <c r="E20" s="60">
        <f t="shared" ref="E20:E24" si="4">MAX($E$4:$E$9)-E5</f>
        <v>30000</v>
      </c>
      <c r="F20" s="60">
        <f t="shared" ref="F20:F24" si="5">MAX($F$4:$F$9)-F5</f>
        <v>55000</v>
      </c>
      <c r="G20" s="100"/>
      <c r="H20" s="101"/>
    </row>
    <row r="21" spans="2:10" ht="15" customHeight="1" x14ac:dyDescent="0.2">
      <c r="B21" s="59" t="s">
        <v>82</v>
      </c>
      <c r="C21" s="60">
        <f t="shared" si="2"/>
        <v>35000</v>
      </c>
      <c r="D21" s="60">
        <f t="shared" si="3"/>
        <v>15000</v>
      </c>
      <c r="E21" s="60">
        <f t="shared" si="4"/>
        <v>15000</v>
      </c>
      <c r="F21" s="60">
        <f t="shared" si="5"/>
        <v>60000</v>
      </c>
      <c r="G21" s="100"/>
      <c r="H21" s="101"/>
    </row>
    <row r="22" spans="2:10" ht="15" customHeight="1" x14ac:dyDescent="0.2">
      <c r="B22" s="59" t="s">
        <v>83</v>
      </c>
      <c r="C22" s="60">
        <f t="shared" si="2"/>
        <v>25000</v>
      </c>
      <c r="D22" s="60">
        <f t="shared" si="3"/>
        <v>0</v>
      </c>
      <c r="E22" s="60">
        <f t="shared" si="4"/>
        <v>25000</v>
      </c>
      <c r="F22" s="60">
        <f t="shared" si="5"/>
        <v>0</v>
      </c>
      <c r="G22" s="100"/>
      <c r="H22" s="101"/>
    </row>
    <row r="23" spans="2:10" ht="15" customHeight="1" x14ac:dyDescent="0.2">
      <c r="B23" s="59" t="s">
        <v>84</v>
      </c>
      <c r="C23" s="60">
        <f t="shared" si="2"/>
        <v>50000</v>
      </c>
      <c r="D23" s="60">
        <f t="shared" si="3"/>
        <v>35000</v>
      </c>
      <c r="E23" s="60">
        <f t="shared" si="4"/>
        <v>0</v>
      </c>
      <c r="F23" s="60">
        <f t="shared" si="5"/>
        <v>65000</v>
      </c>
      <c r="G23" s="100"/>
      <c r="H23" s="101"/>
    </row>
    <row r="24" spans="2:10" ht="30" x14ac:dyDescent="0.2">
      <c r="B24" s="59" t="s">
        <v>85</v>
      </c>
      <c r="C24" s="60">
        <f t="shared" si="2"/>
        <v>30000</v>
      </c>
      <c r="D24" s="60">
        <f t="shared" si="3"/>
        <v>30000</v>
      </c>
      <c r="E24" s="60">
        <f t="shared" si="4"/>
        <v>45000</v>
      </c>
      <c r="F24" s="60">
        <f t="shared" si="5"/>
        <v>25000</v>
      </c>
      <c r="G24" s="100"/>
      <c r="H24" s="101"/>
    </row>
    <row r="26" spans="2:10" x14ac:dyDescent="0.2">
      <c r="E26" s="51" t="s">
        <v>59</v>
      </c>
      <c r="F26" s="51" t="s">
        <v>94</v>
      </c>
      <c r="G26" s="103">
        <f>MAX(G19:G24)</f>
        <v>0</v>
      </c>
      <c r="H26" s="102"/>
    </row>
    <row r="27" spans="2:10" x14ac:dyDescent="0.2">
      <c r="B27" s="13" t="s">
        <v>14</v>
      </c>
      <c r="E27" s="51" t="s">
        <v>59</v>
      </c>
      <c r="F27" s="51" t="s">
        <v>95</v>
      </c>
      <c r="G27" s="103">
        <f>MAX(H19:H24)</f>
        <v>0</v>
      </c>
      <c r="H27" s="115"/>
      <c r="I27" s="115"/>
      <c r="J27" s="115"/>
    </row>
    <row r="28" spans="2:10" ht="15" x14ac:dyDescent="0.2">
      <c r="B28" s="59" t="s">
        <v>80</v>
      </c>
      <c r="C28" s="105">
        <f>SUM(C4:F4)/4</f>
        <v>186250</v>
      </c>
    </row>
    <row r="29" spans="2:10" ht="15" x14ac:dyDescent="0.2">
      <c r="B29" s="59" t="s">
        <v>81</v>
      </c>
      <c r="C29" s="3">
        <f t="shared" ref="C29:C33" si="6">SUM(C5:F5)/4</f>
        <v>190000</v>
      </c>
      <c r="D29" s="7"/>
    </row>
    <row r="30" spans="2:10" ht="15" x14ac:dyDescent="0.2">
      <c r="B30" s="59" t="s">
        <v>82</v>
      </c>
      <c r="C30" s="105">
        <f t="shared" si="6"/>
        <v>180000</v>
      </c>
      <c r="D30" s="7"/>
    </row>
    <row r="31" spans="2:10" ht="15" x14ac:dyDescent="0.2">
      <c r="B31" s="59" t="s">
        <v>83</v>
      </c>
      <c r="C31" s="3">
        <f t="shared" si="6"/>
        <v>198750</v>
      </c>
      <c r="D31" s="7"/>
    </row>
    <row r="32" spans="2:10" ht="15" x14ac:dyDescent="0.2">
      <c r="B32" s="59" t="s">
        <v>84</v>
      </c>
      <c r="C32" s="3">
        <f t="shared" si="6"/>
        <v>173750</v>
      </c>
      <c r="D32" s="7"/>
    </row>
    <row r="33" spans="2:6" ht="30" x14ac:dyDescent="0.2">
      <c r="B33" s="59" t="s">
        <v>85</v>
      </c>
      <c r="C33" s="3">
        <f t="shared" si="6"/>
        <v>178750</v>
      </c>
      <c r="D33" s="7"/>
      <c r="E33" s="4" t="s">
        <v>59</v>
      </c>
      <c r="F33" s="98"/>
    </row>
    <row r="35" spans="2:6" x14ac:dyDescent="0.2">
      <c r="B35" s="13" t="s">
        <v>11</v>
      </c>
    </row>
    <row r="36" spans="2:6" x14ac:dyDescent="0.2">
      <c r="B36" s="4" t="s">
        <v>12</v>
      </c>
      <c r="C36" s="30">
        <v>0.4</v>
      </c>
    </row>
    <row r="37" spans="2:6" x14ac:dyDescent="0.2">
      <c r="B37" s="4" t="s">
        <v>13</v>
      </c>
      <c r="C37" s="4">
        <f>1-C36</f>
        <v>0.6</v>
      </c>
      <c r="D37" s="8"/>
    </row>
    <row r="38" spans="2:6" ht="15" x14ac:dyDescent="0.2">
      <c r="B38" s="59" t="s">
        <v>80</v>
      </c>
      <c r="C38" s="3">
        <f>0.4*G4+0.6*H4</f>
        <v>178000</v>
      </c>
      <c r="D38" s="7"/>
    </row>
    <row r="39" spans="2:6" ht="15" x14ac:dyDescent="0.2">
      <c r="B39" s="59" t="s">
        <v>81</v>
      </c>
      <c r="C39" s="3">
        <f t="shared" ref="C39:C43" si="7">0.4*G5+0.6*H5</f>
        <v>182000</v>
      </c>
      <c r="D39" s="7"/>
    </row>
    <row r="40" spans="2:6" ht="15" x14ac:dyDescent="0.2">
      <c r="B40" s="59" t="s">
        <v>82</v>
      </c>
      <c r="C40" s="3">
        <f t="shared" si="7"/>
        <v>163000</v>
      </c>
    </row>
    <row r="41" spans="2:6" ht="15" x14ac:dyDescent="0.2">
      <c r="B41" s="59" t="s">
        <v>83</v>
      </c>
      <c r="C41" s="3">
        <f t="shared" si="7"/>
        <v>189000</v>
      </c>
    </row>
    <row r="42" spans="2:6" ht="15" x14ac:dyDescent="0.2">
      <c r="B42" s="59" t="s">
        <v>84</v>
      </c>
      <c r="C42" s="3">
        <f t="shared" si="7"/>
        <v>160000</v>
      </c>
    </row>
    <row r="43" spans="2:6" ht="30" x14ac:dyDescent="0.2">
      <c r="B43" s="59" t="s">
        <v>85</v>
      </c>
      <c r="C43" s="3">
        <f t="shared" si="7"/>
        <v>176000</v>
      </c>
      <c r="E43" s="14" t="s">
        <v>59</v>
      </c>
      <c r="F43" s="98"/>
    </row>
  </sheetData>
  <mergeCells count="3">
    <mergeCell ref="C2:F2"/>
    <mergeCell ref="C17:F17"/>
    <mergeCell ref="H27:J27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010"/>
  <sheetViews>
    <sheetView tabSelected="1" topLeftCell="B1" zoomScale="90" zoomScaleNormal="90" workbookViewId="0">
      <selection activeCell="O17" sqref="O17"/>
    </sheetView>
  </sheetViews>
  <sheetFormatPr defaultRowHeight="12.75" x14ac:dyDescent="0.2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  <col min="14" max="14" width="14.7109375" customWidth="1"/>
    <col min="15" max="15" width="19.7109375" customWidth="1"/>
    <col min="16" max="16" width="11.85546875" customWidth="1"/>
    <col min="18" max="18" width="12" bestFit="1" customWidth="1"/>
  </cols>
  <sheetData>
    <row r="1" spans="1:18" x14ac:dyDescent="0.2">
      <c r="H1">
        <v>0.7</v>
      </c>
    </row>
    <row r="2" spans="1:18" x14ac:dyDescent="0.2">
      <c r="H2" t="s">
        <v>21</v>
      </c>
    </row>
    <row r="3" spans="1:18" x14ac:dyDescent="0.2">
      <c r="K3" s="89">
        <f>O7</f>
        <v>250000</v>
      </c>
      <c r="N3" s="32" t="s">
        <v>86</v>
      </c>
      <c r="O3" s="32"/>
      <c r="P3" s="32"/>
      <c r="Q3" s="32"/>
      <c r="R3" s="32"/>
    </row>
    <row r="4" spans="1:18" ht="13.5" thickBot="1" x14ac:dyDescent="0.25">
      <c r="D4" t="s">
        <v>57</v>
      </c>
      <c r="H4" s="95">
        <v>250000</v>
      </c>
      <c r="N4" s="20" t="s">
        <v>32</v>
      </c>
      <c r="O4" s="32"/>
      <c r="P4" s="32"/>
      <c r="Q4" s="32"/>
      <c r="R4" s="22" t="s">
        <v>34</v>
      </c>
    </row>
    <row r="5" spans="1:18" ht="13.5" thickBot="1" x14ac:dyDescent="0.25">
      <c r="N5" s="33" t="s">
        <v>31</v>
      </c>
      <c r="O5" s="69" t="s">
        <v>21</v>
      </c>
      <c r="P5" s="70" t="s">
        <v>23</v>
      </c>
      <c r="Q5" s="32"/>
      <c r="R5" s="51" t="s">
        <v>35</v>
      </c>
    </row>
    <row r="6" spans="1:18" ht="13.5" thickBot="1" x14ac:dyDescent="0.25">
      <c r="E6" s="97"/>
      <c r="H6">
        <v>0.3</v>
      </c>
      <c r="N6" s="34" t="s">
        <v>33</v>
      </c>
      <c r="O6" s="63">
        <v>0.7</v>
      </c>
      <c r="P6" s="64">
        <v>0.3</v>
      </c>
      <c r="Q6" s="32"/>
      <c r="R6" s="51"/>
    </row>
    <row r="7" spans="1:18" ht="13.5" thickTop="1" x14ac:dyDescent="0.2">
      <c r="H7" t="s">
        <v>23</v>
      </c>
      <c r="N7" s="35" t="s">
        <v>36</v>
      </c>
      <c r="O7" s="65">
        <v>250000</v>
      </c>
      <c r="P7" s="66">
        <v>150000</v>
      </c>
      <c r="Q7" s="32"/>
      <c r="R7" s="71"/>
    </row>
    <row r="8" spans="1:18" x14ac:dyDescent="0.2">
      <c r="K8" s="89">
        <f>P7</f>
        <v>150000</v>
      </c>
      <c r="N8" s="35" t="s">
        <v>37</v>
      </c>
      <c r="O8" s="65">
        <v>-90000</v>
      </c>
      <c r="P8" s="66">
        <v>650000</v>
      </c>
      <c r="Q8" s="32"/>
      <c r="R8" s="71"/>
    </row>
    <row r="9" spans="1:18" ht="13.5" thickBot="1" x14ac:dyDescent="0.25">
      <c r="H9" s="95">
        <v>150000</v>
      </c>
      <c r="N9" s="36" t="s">
        <v>38</v>
      </c>
      <c r="O9" s="67">
        <v>125000</v>
      </c>
      <c r="P9" s="68">
        <v>180000</v>
      </c>
      <c r="Q9" s="32"/>
      <c r="R9" s="71"/>
    </row>
    <row r="11" spans="1:18" x14ac:dyDescent="0.2">
      <c r="H11">
        <v>0.7</v>
      </c>
    </row>
    <row r="12" spans="1:18" x14ac:dyDescent="0.2">
      <c r="H12" t="s">
        <v>21</v>
      </c>
    </row>
    <row r="13" spans="1:18" x14ac:dyDescent="0.2">
      <c r="K13" s="89">
        <f>O8</f>
        <v>-90000</v>
      </c>
    </row>
    <row r="14" spans="1:18" x14ac:dyDescent="0.2">
      <c r="A14" s="29"/>
      <c r="D14" t="s">
        <v>37</v>
      </c>
      <c r="H14" s="95">
        <v>-90000</v>
      </c>
    </row>
    <row r="15" spans="1:18" x14ac:dyDescent="0.2">
      <c r="B15">
        <f>IF(A16=E6,1,IF(A16=E16,2,IF(A16=E26,3)))</f>
        <v>1</v>
      </c>
    </row>
    <row r="16" spans="1:18" x14ac:dyDescent="0.2">
      <c r="A16" s="96">
        <f>MAX(E6,E16,E26)</f>
        <v>0</v>
      </c>
      <c r="E16" s="97"/>
      <c r="H16">
        <v>0.3</v>
      </c>
    </row>
    <row r="17" spans="4:15" x14ac:dyDescent="0.2">
      <c r="H17" t="s">
        <v>23</v>
      </c>
      <c r="N17" s="51" t="s">
        <v>9</v>
      </c>
      <c r="O17" s="96"/>
    </row>
    <row r="18" spans="4:15" x14ac:dyDescent="0.2">
      <c r="K18" s="89">
        <f>P8</f>
        <v>650000</v>
      </c>
    </row>
    <row r="19" spans="4:15" x14ac:dyDescent="0.2">
      <c r="H19" s="95">
        <v>650000</v>
      </c>
    </row>
    <row r="21" spans="4:15" x14ac:dyDescent="0.2">
      <c r="H21">
        <v>0.7</v>
      </c>
    </row>
    <row r="22" spans="4:15" x14ac:dyDescent="0.2">
      <c r="H22" t="s">
        <v>21</v>
      </c>
    </row>
    <row r="23" spans="4:15" x14ac:dyDescent="0.2">
      <c r="K23" s="89">
        <f>O9</f>
        <v>125000</v>
      </c>
    </row>
    <row r="24" spans="4:15" x14ac:dyDescent="0.2">
      <c r="D24" t="s">
        <v>38</v>
      </c>
      <c r="H24" s="95">
        <v>125000</v>
      </c>
    </row>
    <row r="26" spans="4:15" x14ac:dyDescent="0.2">
      <c r="E26" s="97"/>
      <c r="H26">
        <v>0.3</v>
      </c>
    </row>
    <row r="27" spans="4:15" x14ac:dyDescent="0.2">
      <c r="H27" t="s">
        <v>23</v>
      </c>
    </row>
    <row r="28" spans="4:15" x14ac:dyDescent="0.2">
      <c r="K28" s="89">
        <f>P9</f>
        <v>180000</v>
      </c>
    </row>
    <row r="29" spans="4:15" x14ac:dyDescent="0.2">
      <c r="H29" s="95">
        <v>170000</v>
      </c>
      <c r="I29">
        <f>K28</f>
        <v>180000</v>
      </c>
    </row>
    <row r="1000" spans="190:204" x14ac:dyDescent="0.2">
      <c r="GH1000" t="s">
        <v>39</v>
      </c>
      <c r="GI1000" t="s">
        <v>40</v>
      </c>
      <c r="GJ1000" t="s">
        <v>24</v>
      </c>
      <c r="GK1000" t="s">
        <v>41</v>
      </c>
      <c r="GL1000" t="s">
        <v>42</v>
      </c>
      <c r="GM1000" t="s">
        <v>43</v>
      </c>
      <c r="GN1000" t="s">
        <v>44</v>
      </c>
      <c r="GO1000" t="s">
        <v>45</v>
      </c>
      <c r="GP1000" t="s">
        <v>46</v>
      </c>
      <c r="GQ1000" t="s">
        <v>47</v>
      </c>
      <c r="GR1000" t="s">
        <v>48</v>
      </c>
      <c r="GS1000" t="s">
        <v>49</v>
      </c>
      <c r="GT1000" t="s">
        <v>50</v>
      </c>
      <c r="GU1000" t="s">
        <v>51</v>
      </c>
      <c r="GV1000" t="s">
        <v>52</v>
      </c>
    </row>
    <row r="1001" spans="190:204" x14ac:dyDescent="0.2">
      <c r="GH1001">
        <v>0</v>
      </c>
      <c r="GI1001" t="s">
        <v>53</v>
      </c>
      <c r="GJ1001">
        <v>0</v>
      </c>
      <c r="GK1001">
        <v>0</v>
      </c>
      <c r="GL1001">
        <v>0</v>
      </c>
      <c r="GM1001" t="s">
        <v>54</v>
      </c>
      <c r="GN1001">
        <v>3</v>
      </c>
      <c r="GO1001">
        <v>1</v>
      </c>
      <c r="GP1001">
        <v>2</v>
      </c>
      <c r="GQ1001">
        <v>3</v>
      </c>
      <c r="GR1001">
        <v>0</v>
      </c>
      <c r="GS1001">
        <v>0</v>
      </c>
      <c r="GT1001">
        <v>14</v>
      </c>
      <c r="GU1001">
        <v>1</v>
      </c>
      <c r="GV1001" t="b">
        <v>1</v>
      </c>
    </row>
    <row r="1002" spans="190:204" x14ac:dyDescent="0.2">
      <c r="GH1002">
        <v>1</v>
      </c>
      <c r="GK1002">
        <v>0</v>
      </c>
      <c r="GL1002">
        <v>0</v>
      </c>
      <c r="GM1002" t="s">
        <v>56</v>
      </c>
      <c r="GN1002">
        <v>2</v>
      </c>
      <c r="GO1002">
        <v>4</v>
      </c>
      <c r="GP1002">
        <v>5</v>
      </c>
      <c r="GQ1002">
        <v>0</v>
      </c>
      <c r="GR1002">
        <v>0</v>
      </c>
      <c r="GS1002">
        <v>0</v>
      </c>
      <c r="GT1002">
        <v>4</v>
      </c>
      <c r="GU1002">
        <v>5</v>
      </c>
      <c r="GV1002" t="b">
        <v>1</v>
      </c>
    </row>
    <row r="1003" spans="190:204" x14ac:dyDescent="0.2">
      <c r="GH1003">
        <v>2</v>
      </c>
      <c r="GK1003">
        <v>0</v>
      </c>
      <c r="GL1003">
        <v>0</v>
      </c>
      <c r="GM1003" t="s">
        <v>56</v>
      </c>
      <c r="GN1003">
        <v>2</v>
      </c>
      <c r="GO1003">
        <v>6</v>
      </c>
      <c r="GP1003">
        <v>7</v>
      </c>
      <c r="GQ1003">
        <v>0</v>
      </c>
      <c r="GR1003">
        <v>0</v>
      </c>
      <c r="GS1003">
        <v>0</v>
      </c>
      <c r="GT1003">
        <v>14</v>
      </c>
      <c r="GU1003">
        <v>5</v>
      </c>
      <c r="GV1003" t="b">
        <v>1</v>
      </c>
    </row>
    <row r="1004" spans="190:204" x14ac:dyDescent="0.2">
      <c r="GH1004">
        <v>3</v>
      </c>
      <c r="GK1004">
        <v>0</v>
      </c>
      <c r="GL1004">
        <v>0</v>
      </c>
      <c r="GM1004" t="s">
        <v>56</v>
      </c>
      <c r="GN1004">
        <v>2</v>
      </c>
      <c r="GO1004">
        <v>8</v>
      </c>
      <c r="GP1004">
        <v>9</v>
      </c>
      <c r="GQ1004">
        <v>0</v>
      </c>
      <c r="GR1004">
        <v>0</v>
      </c>
      <c r="GS1004">
        <v>0</v>
      </c>
      <c r="GT1004">
        <v>24</v>
      </c>
      <c r="GU1004">
        <v>5</v>
      </c>
      <c r="GV1004" t="b">
        <v>1</v>
      </c>
    </row>
    <row r="1005" spans="190:204" x14ac:dyDescent="0.2">
      <c r="GH1005">
        <v>4</v>
      </c>
      <c r="GL1005">
        <v>1</v>
      </c>
      <c r="GM1005" t="s">
        <v>55</v>
      </c>
      <c r="GN1005">
        <v>0</v>
      </c>
      <c r="GO1005">
        <v>0</v>
      </c>
      <c r="GP1005">
        <v>0</v>
      </c>
      <c r="GQ1005">
        <v>0</v>
      </c>
      <c r="GR1005">
        <v>0</v>
      </c>
      <c r="GS1005">
        <v>0</v>
      </c>
      <c r="GT1005">
        <v>2</v>
      </c>
      <c r="GU1005">
        <v>9</v>
      </c>
      <c r="GV1005" t="b">
        <v>1</v>
      </c>
    </row>
    <row r="1006" spans="190:204" x14ac:dyDescent="0.2">
      <c r="GH1006">
        <v>5</v>
      </c>
      <c r="GL1006">
        <v>1</v>
      </c>
      <c r="GM1006" t="s">
        <v>55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7</v>
      </c>
      <c r="GU1006">
        <v>9</v>
      </c>
      <c r="GV1006" t="b">
        <v>1</v>
      </c>
    </row>
    <row r="1007" spans="190:204" x14ac:dyDescent="0.2">
      <c r="GH1007">
        <v>6</v>
      </c>
      <c r="GL1007">
        <v>2</v>
      </c>
      <c r="GM1007" t="s">
        <v>55</v>
      </c>
      <c r="GN1007">
        <v>0</v>
      </c>
      <c r="GO1007">
        <v>0</v>
      </c>
      <c r="GP1007">
        <v>0</v>
      </c>
      <c r="GQ1007">
        <v>0</v>
      </c>
      <c r="GR1007">
        <v>0</v>
      </c>
      <c r="GS1007">
        <v>0</v>
      </c>
      <c r="GT1007">
        <v>12</v>
      </c>
      <c r="GU1007">
        <v>9</v>
      </c>
      <c r="GV1007" t="b">
        <v>1</v>
      </c>
    </row>
    <row r="1008" spans="190:204" x14ac:dyDescent="0.2">
      <c r="GH1008">
        <v>7</v>
      </c>
      <c r="GL1008">
        <v>2</v>
      </c>
      <c r="GM1008" t="s">
        <v>55</v>
      </c>
      <c r="GN1008">
        <v>0</v>
      </c>
      <c r="GO1008">
        <v>0</v>
      </c>
      <c r="GP1008">
        <v>0</v>
      </c>
      <c r="GQ1008">
        <v>0</v>
      </c>
      <c r="GR1008">
        <v>0</v>
      </c>
      <c r="GS1008">
        <v>0</v>
      </c>
      <c r="GT1008">
        <v>17</v>
      </c>
      <c r="GU1008">
        <v>9</v>
      </c>
      <c r="GV1008" t="b">
        <v>1</v>
      </c>
    </row>
    <row r="1009" spans="190:204" x14ac:dyDescent="0.2">
      <c r="GH1009">
        <v>8</v>
      </c>
      <c r="GL1009">
        <v>3</v>
      </c>
      <c r="GM1009" t="s">
        <v>55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22</v>
      </c>
      <c r="GU1009">
        <v>9</v>
      </c>
      <c r="GV1009" t="b">
        <v>1</v>
      </c>
    </row>
    <row r="1010" spans="190:204" x14ac:dyDescent="0.2">
      <c r="GH1010">
        <v>9</v>
      </c>
      <c r="GL1010">
        <v>3</v>
      </c>
      <c r="GM1010" t="s">
        <v>55</v>
      </c>
      <c r="GN1010">
        <v>0</v>
      </c>
      <c r="GO1010">
        <v>0</v>
      </c>
      <c r="GP1010">
        <v>0</v>
      </c>
      <c r="GQ1010">
        <v>0</v>
      </c>
      <c r="GR1010">
        <v>0</v>
      </c>
      <c r="GS1010">
        <v>0</v>
      </c>
      <c r="GT1010">
        <v>27</v>
      </c>
      <c r="GU1010">
        <v>9</v>
      </c>
      <c r="GV1010" t="b">
        <v>1</v>
      </c>
    </row>
  </sheetData>
  <sheetProtection selectLockedCells="1" selectUnlockedCells="1"/>
  <phoneticPr fontId="2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Q1</vt:lpstr>
      <vt:lpstr>Q2</vt:lpstr>
      <vt:lpstr>Q3</vt:lpstr>
      <vt:lpstr>Q4</vt:lpstr>
      <vt:lpstr>Q5</vt:lpstr>
      <vt:lpstr>'Q5'!TreeData</vt:lpstr>
      <vt:lpstr>'Q5'!TreeDiagBase</vt:lpstr>
      <vt:lpstr>'Q5'!TreeDiagram</vt:lpstr>
    </vt:vector>
  </TitlesOfParts>
  <Company>Strayer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 540 HW 2</dc:title>
  <dc:subject>Quantitative Methods</dc:subject>
  <dc:creator>Wilson</dc:creator>
  <cp:lastModifiedBy>Negash Begashaw</cp:lastModifiedBy>
  <dcterms:created xsi:type="dcterms:W3CDTF">2008-04-13T02:31:16Z</dcterms:created>
  <dcterms:modified xsi:type="dcterms:W3CDTF">2015-05-16T21:47:22Z</dcterms:modified>
</cp:coreProperties>
</file>