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Case_study2_calculation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6" i="1" l="1"/>
  <c r="C25" i="1"/>
  <c r="C24" i="1"/>
  <c r="C23" i="1"/>
  <c r="K4" i="1" l="1"/>
  <c r="K5" i="1"/>
  <c r="K6" i="1"/>
  <c r="K7" i="1"/>
  <c r="K8" i="1"/>
  <c r="K9" i="1"/>
  <c r="K10" i="1"/>
  <c r="K3" i="1"/>
  <c r="L4" i="1"/>
  <c r="L5" i="1"/>
  <c r="L6" i="1"/>
  <c r="L7" i="1"/>
  <c r="L8" i="1"/>
  <c r="L9" i="1"/>
  <c r="L10" i="1"/>
  <c r="L3" i="1"/>
  <c r="F13" i="1" l="1"/>
  <c r="F15" i="1" s="1"/>
  <c r="C12" i="1"/>
  <c r="C14" i="1" s="1"/>
  <c r="B12" i="1"/>
  <c r="B14" i="1" s="1"/>
  <c r="B16" i="1" s="1"/>
  <c r="B20" i="1" s="1"/>
  <c r="D20" i="1" s="1"/>
  <c r="E12" i="1"/>
  <c r="E14" i="1" s="1"/>
  <c r="D12" i="1"/>
  <c r="D14" i="1" s="1"/>
  <c r="B13" i="1"/>
  <c r="B19" i="1"/>
  <c r="D19" i="1" s="1"/>
  <c r="H13" i="1"/>
  <c r="H15" i="1" s="1"/>
  <c r="E13" i="1"/>
  <c r="E15" i="1" s="1"/>
  <c r="H12" i="1"/>
  <c r="H14" i="1" s="1"/>
  <c r="G13" i="1"/>
  <c r="G15" i="1" s="1"/>
  <c r="F12" i="1"/>
  <c r="F14" i="1" s="1"/>
  <c r="F16" i="1" s="1"/>
  <c r="B24" i="1" s="1"/>
  <c r="D24" i="1" s="1"/>
  <c r="C13" i="1"/>
  <c r="C15" i="1" s="1"/>
  <c r="G12" i="1"/>
  <c r="G14" i="1" s="1"/>
  <c r="D13" i="1"/>
  <c r="D15" i="1" s="1"/>
  <c r="E16" i="1" l="1"/>
  <c r="B23" i="1" s="1"/>
  <c r="D23" i="1" s="1"/>
  <c r="C16" i="1"/>
  <c r="B21" i="1" s="1"/>
  <c r="D21" i="1" s="1"/>
  <c r="D27" i="1" s="1"/>
  <c r="H16" i="1"/>
  <c r="B26" i="1" s="1"/>
  <c r="D26" i="1" s="1"/>
  <c r="D16" i="1"/>
  <c r="B22" i="1" s="1"/>
  <c r="D22" i="1" s="1"/>
  <c r="G16" i="1"/>
  <c r="B25" i="1" s="1"/>
  <c r="D25" i="1" s="1"/>
</calcChain>
</file>

<file path=xl/sharedStrings.xml><?xml version="1.0" encoding="utf-8"?>
<sst xmlns="http://schemas.openxmlformats.org/spreadsheetml/2006/main" count="92" uniqueCount="42">
  <si>
    <t>Run</t>
  </si>
  <si>
    <t>Heading (x1)</t>
  </si>
  <si>
    <t>Email Open(x2)</t>
  </si>
  <si>
    <t>Body(x3)</t>
  </si>
  <si>
    <t>x1x3</t>
  </si>
  <si>
    <t>x2x3</t>
  </si>
  <si>
    <t>x1x2x3</t>
  </si>
  <si>
    <t>SD RR</t>
  </si>
  <si>
    <t>Generic(-)</t>
  </si>
  <si>
    <t>No(-)</t>
  </si>
  <si>
    <t>Text(-)</t>
  </si>
  <si>
    <t>+</t>
  </si>
  <si>
    <t>-</t>
  </si>
  <si>
    <t>Detailed(+)</t>
  </si>
  <si>
    <t>Yes(+)</t>
  </si>
  <si>
    <t>Generic (-)</t>
  </si>
  <si>
    <t>HTML(+)</t>
  </si>
  <si>
    <t>sum+</t>
  </si>
  <si>
    <t>sum-</t>
  </si>
  <si>
    <t>ave +</t>
  </si>
  <si>
    <t>ave-</t>
  </si>
  <si>
    <t>effect</t>
  </si>
  <si>
    <t>b0 =</t>
  </si>
  <si>
    <t>b1=</t>
  </si>
  <si>
    <t>b2=</t>
  </si>
  <si>
    <t>b3=</t>
  </si>
  <si>
    <t>b4=</t>
  </si>
  <si>
    <t>b5 =</t>
  </si>
  <si>
    <t>b6=</t>
  </si>
  <si>
    <t>b7=</t>
  </si>
  <si>
    <t>x1 x2</t>
  </si>
  <si>
    <t>Repeat Rate 1</t>
  </si>
  <si>
    <t>Repeat Rate 2</t>
  </si>
  <si>
    <t>Average RR</t>
  </si>
  <si>
    <t>Regression Coefficients</t>
  </si>
  <si>
    <t>Regression Model</t>
  </si>
  <si>
    <t>y = 77.625 + 1.9375 x1 + 6.0625 X2 -13.5625 x3 + 3.1875 x1 x2 -0.6875 x1 x3 -7.3125 x2 x3 - 2.4375 x1 x2 x3</t>
  </si>
  <si>
    <t>Interaction Effect Chart Example</t>
  </si>
  <si>
    <t>Format of email heading has small effect</t>
  </si>
  <si>
    <t xml:space="preserve">Using detailed Email heading attracts </t>
  </si>
  <si>
    <t>much higher response rate when email is open</t>
  </si>
  <si>
    <t>Regression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</si>
</sst>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Heading &amp;</a:t>
            </a:r>
            <a:r>
              <a:rPr lang="en-US" baseline="0"/>
              <a:t> Email open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Case_study2_calculation!$C$33:$C$34</c:f>
              <c:strCache>
                <c:ptCount val="2"/>
                <c:pt idx="0">
                  <c:v>Generic(-)</c:v>
                </c:pt>
                <c:pt idx="1">
                  <c:v>Detailed(+)</c:v>
                </c:pt>
              </c:strCache>
            </c:strRef>
          </c:cat>
          <c:val>
            <c:numRef>
              <c:f>Case_study2_calculation!$D$33:$D$34</c:f>
              <c:numCache>
                <c:formatCode>General</c:formatCode>
                <c:ptCount val="2"/>
                <c:pt idx="0">
                  <c:v>42</c:v>
                </c:pt>
                <c:pt idx="1">
                  <c:v>36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val>
            <c:numRef>
              <c:f>Case_study2_calculation!$E$33:$E$34</c:f>
              <c:numCache>
                <c:formatCode>General</c:formatCode>
                <c:ptCount val="2"/>
                <c:pt idx="0">
                  <c:v>57.5</c:v>
                </c:pt>
                <c:pt idx="1">
                  <c:v>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9484816"/>
        <c:axId val="259485208"/>
      </c:lineChart>
      <c:catAx>
        <c:axId val="259484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59485208"/>
        <c:crosses val="autoZero"/>
        <c:auto val="1"/>
        <c:lblAlgn val="ctr"/>
        <c:lblOffset val="100"/>
        <c:noMultiLvlLbl val="0"/>
      </c:catAx>
      <c:valAx>
        <c:axId val="25948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response rate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5948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30</xdr:row>
      <xdr:rowOff>19050</xdr:rowOff>
    </xdr:from>
    <xdr:to>
      <xdr:col>13</xdr:col>
      <xdr:colOff>30480</xdr:colOff>
      <xdr:row>45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0.38667</cdr:x>
      <cdr:y>0.54583</cdr:y>
    </cdr:from>
    <cdr:to>
      <cdr:x>0.63833</cdr:x>
      <cdr:y>0.65694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67840" y="1497330"/>
          <a:ext cx="11506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/>
            <a:t>Email open (No)</a:t>
          </a:r>
        </a:p>
      </cdr:txBody>
    </cdr:sp>
  </cdr:relSizeAnchor>
  <cdr:relSizeAnchor xmlns:cdr="http://schemas.openxmlformats.org/drawingml/2006/chartDrawing">
    <cdr:from>
      <cdr:x>0.64611</cdr:x>
      <cdr:y>0.29074</cdr:y>
    </cdr:from>
    <cdr:to>
      <cdr:x>0.89778</cdr:x>
      <cdr:y>0.40185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954020" y="797560"/>
          <a:ext cx="115062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Email open (Yes)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8"/>
  <sheetViews>
    <sheetView tabSelected="1" workbookViewId="0">
      <selection activeCell="G23" sqref="G23"/>
    </sheetView>
  </sheetViews>
  <sheetFormatPr defaultRowHeight="15" x14ac:dyDescent="0.25"/>
  <cols>
    <col min="1" max="1" width="11.28515625" customWidth="1"/>
    <col min="2" max="2" width="12.140625" customWidth="1"/>
    <col min="3" max="3" width="13.7109375" customWidth="1"/>
    <col min="4" max="4" width="10.140625" customWidth="1"/>
    <col min="5" max="5" width="11.140625" customWidth="1"/>
    <col min="7" max="7" width="10" customWidth="1"/>
    <col min="9" max="10" width="12.85546875" customWidth="1"/>
    <col min="11" max="11" width="12.140625" customWidth="1"/>
    <col min="15" max="15" width="11.28515625" customWidth="1"/>
  </cols>
  <sheetData>
    <row r="2" spans="1:13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30</v>
      </c>
      <c r="F2" s="3" t="s">
        <v>4</v>
      </c>
      <c r="G2" s="3" t="s">
        <v>5</v>
      </c>
      <c r="H2" s="3" t="s">
        <v>6</v>
      </c>
      <c r="I2" s="3" t="s">
        <v>31</v>
      </c>
      <c r="J2" s="3" t="s">
        <v>32</v>
      </c>
      <c r="K2" s="3" t="s">
        <v>33</v>
      </c>
      <c r="L2" s="3" t="s">
        <v>7</v>
      </c>
      <c r="M2" s="17"/>
    </row>
    <row r="3" spans="1:13" x14ac:dyDescent="0.25">
      <c r="A3" s="2">
        <v>1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11</v>
      </c>
      <c r="G3" s="2" t="s">
        <v>11</v>
      </c>
      <c r="H3" s="2" t="s">
        <v>12</v>
      </c>
      <c r="I3" s="2">
        <v>46</v>
      </c>
      <c r="J3" s="2">
        <v>38</v>
      </c>
      <c r="K3" s="4">
        <f>AVERAGE(I3:J3)</f>
        <v>42</v>
      </c>
      <c r="L3" s="7">
        <f>_xlfn.STDEV.S(I3:J3)</f>
        <v>5.6568542494923806</v>
      </c>
      <c r="M3" s="8"/>
    </row>
    <row r="4" spans="1:13" x14ac:dyDescent="0.25">
      <c r="A4" s="2">
        <v>2</v>
      </c>
      <c r="B4" s="2" t="s">
        <v>13</v>
      </c>
      <c r="C4" s="2" t="s">
        <v>9</v>
      </c>
      <c r="D4" s="2" t="s">
        <v>10</v>
      </c>
      <c r="E4" s="2" t="s">
        <v>12</v>
      </c>
      <c r="F4" s="2" t="s">
        <v>12</v>
      </c>
      <c r="G4" s="2" t="s">
        <v>11</v>
      </c>
      <c r="H4" s="2" t="s">
        <v>11</v>
      </c>
      <c r="I4" s="2">
        <v>34</v>
      </c>
      <c r="J4" s="2">
        <v>38</v>
      </c>
      <c r="K4" s="4">
        <f t="shared" ref="K4:K10" si="0">AVERAGE(I4:J4)</f>
        <v>36</v>
      </c>
      <c r="L4" s="7">
        <f t="shared" ref="L4:L10" si="1">_xlfn.STDEV.S(I4:J4)</f>
        <v>2.8284271247461903</v>
      </c>
      <c r="M4" s="8"/>
    </row>
    <row r="5" spans="1:13" x14ac:dyDescent="0.25">
      <c r="A5" s="2">
        <v>3</v>
      </c>
      <c r="B5" s="2" t="s">
        <v>8</v>
      </c>
      <c r="C5" s="2" t="s">
        <v>14</v>
      </c>
      <c r="D5" s="2" t="s">
        <v>10</v>
      </c>
      <c r="E5" s="2" t="s">
        <v>12</v>
      </c>
      <c r="F5" s="2" t="s">
        <v>11</v>
      </c>
      <c r="G5" s="2" t="s">
        <v>12</v>
      </c>
      <c r="H5" s="2" t="s">
        <v>11</v>
      </c>
      <c r="I5" s="2">
        <v>56</v>
      </c>
      <c r="J5" s="2">
        <v>59</v>
      </c>
      <c r="K5" s="4">
        <f t="shared" si="0"/>
        <v>57.5</v>
      </c>
      <c r="L5" s="7">
        <f t="shared" si="1"/>
        <v>2.1213203435596424</v>
      </c>
      <c r="M5" s="8"/>
    </row>
    <row r="6" spans="1:13" x14ac:dyDescent="0.25">
      <c r="A6" s="2">
        <v>4</v>
      </c>
      <c r="B6" s="2" t="s">
        <v>13</v>
      </c>
      <c r="C6" s="2" t="s">
        <v>14</v>
      </c>
      <c r="D6" s="2" t="s">
        <v>10</v>
      </c>
      <c r="E6" s="2" t="s">
        <v>11</v>
      </c>
      <c r="F6" s="2" t="s">
        <v>12</v>
      </c>
      <c r="G6" s="2" t="s">
        <v>12</v>
      </c>
      <c r="H6" s="2" t="s">
        <v>12</v>
      </c>
      <c r="I6" s="2">
        <v>68</v>
      </c>
      <c r="J6" s="2">
        <v>80</v>
      </c>
      <c r="K6" s="4">
        <f t="shared" si="0"/>
        <v>74</v>
      </c>
      <c r="L6" s="7">
        <f t="shared" si="1"/>
        <v>8.4852813742385695</v>
      </c>
      <c r="M6" s="8"/>
    </row>
    <row r="7" spans="1:13" x14ac:dyDescent="0.25">
      <c r="A7" s="2">
        <v>5</v>
      </c>
      <c r="B7" s="2" t="s">
        <v>15</v>
      </c>
      <c r="C7" s="2" t="s">
        <v>9</v>
      </c>
      <c r="D7" s="2" t="s">
        <v>16</v>
      </c>
      <c r="E7" s="2" t="s">
        <v>11</v>
      </c>
      <c r="F7" s="2" t="s">
        <v>12</v>
      </c>
      <c r="G7" s="2" t="s">
        <v>12</v>
      </c>
      <c r="H7" s="2" t="s">
        <v>11</v>
      </c>
      <c r="I7" s="2">
        <v>25</v>
      </c>
      <c r="J7" s="2">
        <v>27</v>
      </c>
      <c r="K7" s="4">
        <f t="shared" si="0"/>
        <v>26</v>
      </c>
      <c r="L7" s="7">
        <f t="shared" si="1"/>
        <v>1.4142135623730951</v>
      </c>
      <c r="M7" s="8"/>
    </row>
    <row r="8" spans="1:13" x14ac:dyDescent="0.25">
      <c r="A8" s="2">
        <v>6</v>
      </c>
      <c r="B8" s="2" t="s">
        <v>13</v>
      </c>
      <c r="C8" s="2" t="s">
        <v>9</v>
      </c>
      <c r="D8" s="2" t="s">
        <v>16</v>
      </c>
      <c r="E8" s="2" t="s">
        <v>12</v>
      </c>
      <c r="F8" s="2" t="s">
        <v>11</v>
      </c>
      <c r="G8" s="2" t="s">
        <v>12</v>
      </c>
      <c r="H8" s="2" t="s">
        <v>12</v>
      </c>
      <c r="I8" s="2">
        <v>22</v>
      </c>
      <c r="J8" s="2">
        <v>32</v>
      </c>
      <c r="K8" s="4">
        <f t="shared" si="0"/>
        <v>27</v>
      </c>
      <c r="L8" s="7">
        <f t="shared" si="1"/>
        <v>7.0710678118654755</v>
      </c>
      <c r="M8" s="8"/>
    </row>
    <row r="9" spans="1:13" x14ac:dyDescent="0.25">
      <c r="A9" s="2">
        <v>7</v>
      </c>
      <c r="B9" s="2" t="s">
        <v>8</v>
      </c>
      <c r="C9" s="2" t="s">
        <v>14</v>
      </c>
      <c r="D9" s="2" t="s">
        <v>16</v>
      </c>
      <c r="E9" s="2" t="s">
        <v>12</v>
      </c>
      <c r="F9" s="2" t="s">
        <v>12</v>
      </c>
      <c r="G9" s="2" t="s">
        <v>11</v>
      </c>
      <c r="H9" s="2" t="s">
        <v>12</v>
      </c>
      <c r="I9" s="2">
        <v>21</v>
      </c>
      <c r="J9" s="2">
        <v>23</v>
      </c>
      <c r="K9" s="4">
        <f t="shared" si="0"/>
        <v>22</v>
      </c>
      <c r="L9" s="7">
        <f t="shared" si="1"/>
        <v>1.4142135623730951</v>
      </c>
      <c r="M9" s="8"/>
    </row>
    <row r="10" spans="1:13" x14ac:dyDescent="0.25">
      <c r="A10" s="2">
        <v>8</v>
      </c>
      <c r="B10" s="2" t="s">
        <v>13</v>
      </c>
      <c r="C10" s="2" t="s">
        <v>14</v>
      </c>
      <c r="D10" s="2" t="s">
        <v>16</v>
      </c>
      <c r="E10" s="2" t="s">
        <v>11</v>
      </c>
      <c r="F10" s="2" t="s">
        <v>11</v>
      </c>
      <c r="G10" s="2" t="s">
        <v>11</v>
      </c>
      <c r="H10" s="2" t="s">
        <v>11</v>
      </c>
      <c r="I10" s="2">
        <v>19</v>
      </c>
      <c r="J10" s="2">
        <v>33</v>
      </c>
      <c r="K10" s="4">
        <f t="shared" si="0"/>
        <v>26</v>
      </c>
      <c r="L10" s="7">
        <f t="shared" si="1"/>
        <v>9.8994949366116654</v>
      </c>
      <c r="M10" s="8"/>
    </row>
    <row r="12" spans="1:13" x14ac:dyDescent="0.25">
      <c r="A12" s="2" t="s">
        <v>17</v>
      </c>
      <c r="B12" s="4">
        <f>K4+K6+K8+K10</f>
        <v>163</v>
      </c>
      <c r="C12" s="4">
        <f>K5+K6+K9+K10</f>
        <v>179.5</v>
      </c>
      <c r="D12" s="4">
        <f>K7+K8+K9+K10</f>
        <v>101</v>
      </c>
      <c r="E12" s="4">
        <f>K3+K6+K7+K10</f>
        <v>168</v>
      </c>
      <c r="F12" s="4">
        <f>K3+K5+K8+K10</f>
        <v>152.5</v>
      </c>
      <c r="G12" s="4">
        <f>K3+K4+K9+K10</f>
        <v>126</v>
      </c>
      <c r="H12" s="4">
        <f>K4+K5+K7+K10</f>
        <v>145.5</v>
      </c>
    </row>
    <row r="13" spans="1:13" x14ac:dyDescent="0.25">
      <c r="A13" s="2" t="s">
        <v>18</v>
      </c>
      <c r="B13" s="4">
        <f>K3+K5+K7+K9</f>
        <v>147.5</v>
      </c>
      <c r="C13" s="4">
        <f>K3+K4+K7+K8</f>
        <v>131</v>
      </c>
      <c r="D13" s="4">
        <f>K3+K4+K5+K6</f>
        <v>209.5</v>
      </c>
      <c r="E13" s="4">
        <f>K4+K5+K8+K9</f>
        <v>142.5</v>
      </c>
      <c r="F13" s="4">
        <f>K4+K6+K7+K9</f>
        <v>158</v>
      </c>
      <c r="G13" s="4">
        <f>K5+K6+K7+K8</f>
        <v>184.5</v>
      </c>
      <c r="H13" s="4">
        <f>K3+K6+K8+K9</f>
        <v>165</v>
      </c>
    </row>
    <row r="14" spans="1:13" x14ac:dyDescent="0.25">
      <c r="A14" s="2" t="s">
        <v>19</v>
      </c>
      <c r="B14" s="4">
        <f>B12/4</f>
        <v>40.75</v>
      </c>
      <c r="C14" s="4">
        <f>C12/4</f>
        <v>44.875</v>
      </c>
      <c r="D14" s="4">
        <f t="shared" ref="D14:H14" si="2">D12/4</f>
        <v>25.25</v>
      </c>
      <c r="E14" s="4">
        <f t="shared" si="2"/>
        <v>42</v>
      </c>
      <c r="F14" s="4">
        <f t="shared" si="2"/>
        <v>38.125</v>
      </c>
      <c r="G14" s="4">
        <f t="shared" si="2"/>
        <v>31.5</v>
      </c>
      <c r="H14" s="4">
        <f t="shared" si="2"/>
        <v>36.375</v>
      </c>
    </row>
    <row r="15" spans="1:13" x14ac:dyDescent="0.25">
      <c r="A15" s="2" t="s">
        <v>20</v>
      </c>
      <c r="B15" s="4">
        <v>36.875</v>
      </c>
      <c r="C15" s="4">
        <f>C13/4</f>
        <v>32.75</v>
      </c>
      <c r="D15" s="4">
        <f t="shared" ref="D15:H15" si="3">D13/4</f>
        <v>52.375</v>
      </c>
      <c r="E15" s="4">
        <f t="shared" si="3"/>
        <v>35.625</v>
      </c>
      <c r="F15" s="4">
        <f t="shared" si="3"/>
        <v>39.5</v>
      </c>
      <c r="G15" s="4">
        <f t="shared" si="3"/>
        <v>46.125</v>
      </c>
      <c r="H15" s="4">
        <f t="shared" si="3"/>
        <v>41.25</v>
      </c>
    </row>
    <row r="16" spans="1:13" x14ac:dyDescent="0.25">
      <c r="A16" s="2" t="s">
        <v>21</v>
      </c>
      <c r="B16" s="4">
        <f>B14-B15</f>
        <v>3.875</v>
      </c>
      <c r="C16" s="12">
        <f t="shared" ref="C16:H16" si="4">C14-C15</f>
        <v>12.125</v>
      </c>
      <c r="D16" s="19">
        <f t="shared" si="4"/>
        <v>-27.125</v>
      </c>
      <c r="E16" s="4">
        <f t="shared" si="4"/>
        <v>6.375</v>
      </c>
      <c r="F16" s="4">
        <f t="shared" si="4"/>
        <v>-1.375</v>
      </c>
      <c r="G16" s="12">
        <f t="shared" si="4"/>
        <v>-14.625</v>
      </c>
      <c r="H16" s="4">
        <f t="shared" si="4"/>
        <v>-4.875</v>
      </c>
      <c r="I16" s="15"/>
    </row>
    <row r="17" spans="1:9" x14ac:dyDescent="0.25">
      <c r="A17" s="5"/>
      <c r="B17" s="8"/>
      <c r="C17" s="8"/>
      <c r="D17" s="8"/>
      <c r="E17" s="8"/>
      <c r="F17" s="8"/>
      <c r="G17" s="8"/>
      <c r="H17" s="8"/>
    </row>
    <row r="18" spans="1:9" x14ac:dyDescent="0.25">
      <c r="A18" s="20" t="s">
        <v>34</v>
      </c>
      <c r="B18" s="20"/>
    </row>
    <row r="19" spans="1:9" x14ac:dyDescent="0.25">
      <c r="A19" s="2" t="s">
        <v>22</v>
      </c>
      <c r="B19" s="4">
        <f>SUM(K3:K10)/4</f>
        <v>77.625</v>
      </c>
      <c r="C19">
        <v>1</v>
      </c>
      <c r="D19" s="1">
        <f>B19*C19</f>
        <v>77.625</v>
      </c>
      <c r="E19" s="1"/>
      <c r="F19" s="3" t="s">
        <v>0</v>
      </c>
      <c r="G19" s="16" t="s">
        <v>41</v>
      </c>
      <c r="H19" s="1"/>
      <c r="I19" s="1"/>
    </row>
    <row r="20" spans="1:9" x14ac:dyDescent="0.25">
      <c r="A20" s="2" t="s">
        <v>23</v>
      </c>
      <c r="B20" s="4">
        <f>B16/2</f>
        <v>1.9375</v>
      </c>
      <c r="C20">
        <v>1</v>
      </c>
      <c r="D20" s="1">
        <f t="shared" ref="D20:D26" si="5">B20*C20</f>
        <v>1.9375</v>
      </c>
      <c r="F20" s="2">
        <v>1</v>
      </c>
      <c r="G20" s="14">
        <v>80.8</v>
      </c>
    </row>
    <row r="21" spans="1:9" x14ac:dyDescent="0.25">
      <c r="A21" s="2" t="s">
        <v>24</v>
      </c>
      <c r="B21" s="4">
        <f>C16/2</f>
        <v>6.0625</v>
      </c>
      <c r="C21">
        <v>1</v>
      </c>
      <c r="D21" s="1">
        <f t="shared" si="5"/>
        <v>6.0625</v>
      </c>
      <c r="F21" s="2">
        <v>2</v>
      </c>
      <c r="G21" s="14">
        <v>74.8</v>
      </c>
    </row>
    <row r="22" spans="1:9" x14ac:dyDescent="0.25">
      <c r="A22" s="2" t="s">
        <v>25</v>
      </c>
      <c r="B22" s="4">
        <f>D16/2</f>
        <v>-13.5625</v>
      </c>
      <c r="C22">
        <v>1</v>
      </c>
      <c r="D22" s="1">
        <f t="shared" si="5"/>
        <v>-13.5625</v>
      </c>
      <c r="F22" s="2">
        <v>3</v>
      </c>
      <c r="G22" s="14">
        <v>96.3</v>
      </c>
    </row>
    <row r="23" spans="1:9" x14ac:dyDescent="0.25">
      <c r="A23" s="2" t="s">
        <v>26</v>
      </c>
      <c r="B23" s="4">
        <f>E16/2</f>
        <v>3.1875</v>
      </c>
      <c r="C23">
        <f>C20*C21</f>
        <v>1</v>
      </c>
      <c r="D23" s="1">
        <f t="shared" si="5"/>
        <v>3.1875</v>
      </c>
      <c r="F23" s="2">
        <v>4</v>
      </c>
      <c r="G23" s="18">
        <v>112.8</v>
      </c>
    </row>
    <row r="24" spans="1:9" x14ac:dyDescent="0.25">
      <c r="A24" s="2" t="s">
        <v>27</v>
      </c>
      <c r="B24" s="4">
        <f>F16/2</f>
        <v>-0.6875</v>
      </c>
      <c r="C24">
        <f>C20*C22</f>
        <v>1</v>
      </c>
      <c r="D24" s="1">
        <f t="shared" si="5"/>
        <v>-0.6875</v>
      </c>
      <c r="F24" s="2">
        <v>5</v>
      </c>
      <c r="G24" s="14">
        <v>64.8</v>
      </c>
    </row>
    <row r="25" spans="1:9" x14ac:dyDescent="0.25">
      <c r="A25" s="2" t="s">
        <v>28</v>
      </c>
      <c r="B25" s="4">
        <f>G16/2</f>
        <v>-7.3125</v>
      </c>
      <c r="C25">
        <f>C21*C22</f>
        <v>1</v>
      </c>
      <c r="D25" s="1">
        <f t="shared" si="5"/>
        <v>-7.3125</v>
      </c>
      <c r="F25" s="2">
        <v>6</v>
      </c>
      <c r="G25" s="14">
        <v>65.8</v>
      </c>
    </row>
    <row r="26" spans="1:9" x14ac:dyDescent="0.25">
      <c r="A26" s="2" t="s">
        <v>29</v>
      </c>
      <c r="B26" s="4">
        <f>H16/2</f>
        <v>-2.4375</v>
      </c>
      <c r="C26">
        <f>C20*C21*C22</f>
        <v>1</v>
      </c>
      <c r="D26" s="1">
        <f t="shared" si="5"/>
        <v>-2.4375</v>
      </c>
      <c r="F26" s="2">
        <v>7</v>
      </c>
      <c r="G26" s="14">
        <v>60.8</v>
      </c>
    </row>
    <row r="27" spans="1:9" x14ac:dyDescent="0.25">
      <c r="A27" s="8"/>
      <c r="B27" s="8"/>
      <c r="D27" s="1">
        <f>SUM(D19:D26)</f>
        <v>64.8125</v>
      </c>
      <c r="F27" s="2">
        <v>8</v>
      </c>
      <c r="G27" s="14">
        <v>64.8</v>
      </c>
    </row>
    <row r="28" spans="1:9" x14ac:dyDescent="0.25">
      <c r="A28" s="9" t="s">
        <v>35</v>
      </c>
    </row>
    <row r="29" spans="1:9" x14ac:dyDescent="0.25">
      <c r="A29" s="10" t="s">
        <v>36</v>
      </c>
      <c r="B29" s="11"/>
      <c r="C29" s="11"/>
      <c r="D29" s="11"/>
      <c r="E29" s="11"/>
      <c r="F29" s="11"/>
      <c r="G29" s="11"/>
      <c r="H29" s="11"/>
      <c r="I29" s="11"/>
    </row>
    <row r="31" spans="1:9" x14ac:dyDescent="0.25">
      <c r="A31" s="13" t="s">
        <v>37</v>
      </c>
    </row>
    <row r="33" spans="3:5" x14ac:dyDescent="0.25">
      <c r="C33" s="2" t="s">
        <v>8</v>
      </c>
      <c r="D33" s="6">
        <v>42</v>
      </c>
      <c r="E33" s="6">
        <v>57.5</v>
      </c>
    </row>
    <row r="34" spans="3:5" x14ac:dyDescent="0.25">
      <c r="C34" s="2" t="s">
        <v>13</v>
      </c>
      <c r="D34" s="6">
        <v>36</v>
      </c>
      <c r="E34" s="6">
        <v>74</v>
      </c>
    </row>
    <row r="36" spans="3:5" x14ac:dyDescent="0.25">
      <c r="C36" t="s">
        <v>38</v>
      </c>
    </row>
    <row r="37" spans="3:5" x14ac:dyDescent="0.25">
      <c r="C37" s="13" t="s">
        <v>39</v>
      </c>
    </row>
    <row r="38" spans="3:5" x14ac:dyDescent="0.25">
      <c r="C38" s="13" t="s">
        <v>40</v>
      </c>
    </row>
  </sheetData>
  <mergeCells count="1">
    <mergeCell ref="A18:B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Case_study2_calculation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</dc:creator>
  <cp:lastModifiedBy>Roberta Greene</cp:lastModifiedBy>
  <dcterms:created xsi:type="dcterms:W3CDTF">2015-05-13T17:47:02Z</dcterms:created>
  <dcterms:modified xsi:type="dcterms:W3CDTF">2017-02-26T01:31:20Z</dcterms:modified>
</cp:coreProperties>
</file>