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20730" windowHeight="11760" tabRatio="500"/>
  </bookViews>
  <sheets>
    <sheet name="Math156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H2" i="1"/>
  <c r="H6" i="1"/>
  <c r="H4" i="1"/>
  <c r="H3" i="1"/>
  <c r="F7" i="1"/>
  <c r="F6" i="1"/>
  <c r="F5" i="1"/>
  <c r="F4" i="1"/>
  <c r="F3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</calcChain>
</file>

<file path=xl/sharedStrings.xml><?xml version="1.0" encoding="utf-8"?>
<sst xmlns="http://schemas.openxmlformats.org/spreadsheetml/2006/main" count="16" uniqueCount="16">
  <si>
    <t>Z Score</t>
  </si>
  <si>
    <t>Normal Distribution</t>
  </si>
  <si>
    <t>Interval Values</t>
  </si>
  <si>
    <t>μ - σ</t>
  </si>
  <si>
    <t>μ + σ</t>
  </si>
  <si>
    <t>μ - 2σ</t>
  </si>
  <si>
    <t>μ + 2σ</t>
  </si>
  <si>
    <t>μ - 3σ</t>
  </si>
  <si>
    <t>μ + 3σ</t>
  </si>
  <si>
    <t>Mean</t>
  </si>
  <si>
    <t>Median</t>
  </si>
  <si>
    <t>STDEV.</t>
  </si>
  <si>
    <t>Max.</t>
  </si>
  <si>
    <t>Min.</t>
  </si>
  <si>
    <t>Year</t>
  </si>
  <si>
    <t>Tickets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</si>
</sst>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color theme="1"/>
      <name val="Calibri"/>
      <family val="2"/>
      <scheme val="minor"/>
    </font>
    <font>
      <sz val="14.4"/>
      <color rgb="FF000000"/>
      <name val="Inherit"/>
    </font>
    <font>
      <u/>
      <sz val="12"/>
      <color theme="10"/>
      <name val="Calibri"/>
      <family val="2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4"/>
      <color theme="1"/>
      <name val="Times New Roman"/>
    </font>
    <font>
      <sz val="12"/>
      <color rgb="FF000000"/>
      <name val="Times New Roman"/>
    </font>
    <font>
      <b/>
      <sz val="11"/>
      <color theme="0"/>
      <name val="Calibri"/>
      <family val="2"/>
      <scheme val="minor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2" borderId="1" applyNumberFormat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/>
    <xf numFmtId="0" fontId="6" fillId="0" borderId="2" xfId="0" applyFont="1" applyBorder="1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/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3" fontId="8" fillId="3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3" fontId="4" fillId="0" borderId="4" xfId="0" applyNumberFormat="1" applyFont="1" applyBorder="1"/>
    <xf numFmtId="0" fontId="3" fillId="0" borderId="4" xfId="0" applyFont="1" applyBorder="1"/>
    <xf numFmtId="0" fontId="7" fillId="2" borderId="3" xfId="2" applyBorder="1" applyAlignment="1">
      <alignment horizontal="center"/>
    </xf>
    <xf numFmtId="0" fontId="7" fillId="2" borderId="3" xfId="2" applyBorder="1" applyAlignment="1">
      <alignment horizontal="center" vertical="center"/>
    </xf>
    <xf numFmtId="49" fontId="7" fillId="2" borderId="3" xfId="2" applyNumberFormat="1" applyBorder="1" applyAlignment="1">
      <alignment horizontal="center"/>
    </xf>
    <xf numFmtId="0" fontId="7" fillId="2" borderId="3" xfId="2" applyBorder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2" borderId="3" xfId="2" applyBorder="1" applyAlignment="1">
      <alignment horizontal="center"/>
    </xf>
  </cellXfs>
  <cellStyles count="3">
    <cellStyle name="Check Cell" xfId="2" builtinId="23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Math156!$C$1</c:f>
              <c:strCache>
                <c:ptCount val="1"/>
                <c:pt idx="0">
                  <c:v>Normal Distribution</c:v>
                </c:pt>
              </c:strCache>
            </c:strRef>
          </c:tx>
          <c:spPr>
            <a:ln w="19050">
              <a:noFill/>
            </a:ln>
          </c:spPr>
          <c:xVal>
            <c:numRef>
              <c:f>Math156!$B$2:$B$23</c:f>
              <c:numCache>
                <c:formatCode>#,##0</c:formatCode>
                <c:ptCount val="22"/>
                <c:pt idx="0">
                  <c:v>1334585771</c:v>
                </c:pt>
                <c:pt idx="1">
                  <c:v>1338896756</c:v>
                </c:pt>
                <c:pt idx="2">
                  <c:v>1267279234</c:v>
                </c:pt>
                <c:pt idx="3">
                  <c:v>1340223235</c:v>
                </c:pt>
                <c:pt idx="4">
                  <c:v>1387104769</c:v>
                </c:pt>
                <c:pt idx="5">
                  <c:v>1284679354</c:v>
                </c:pt>
                <c:pt idx="6">
                  <c:v>1331634892</c:v>
                </c:pt>
                <c:pt idx="7">
                  <c:v>1418841184</c:v>
                </c:pt>
                <c:pt idx="8">
                  <c:v>1362435970</c:v>
                </c:pt>
                <c:pt idx="9">
                  <c:v>1419660704</c:v>
                </c:pt>
                <c:pt idx="10">
                  <c:v>1403069991</c:v>
                </c:pt>
                <c:pt idx="11">
                  <c:v>1376193127</c:v>
                </c:pt>
                <c:pt idx="12">
                  <c:v>1494939272</c:v>
                </c:pt>
                <c:pt idx="13">
                  <c:v>1524982768</c:v>
                </c:pt>
                <c:pt idx="14">
                  <c:v>1576889132</c:v>
                </c:pt>
                <c:pt idx="15">
                  <c:v>1465961374</c:v>
                </c:pt>
                <c:pt idx="16">
                  <c:v>1397576766</c:v>
                </c:pt>
                <c:pt idx="17">
                  <c:v>1445168167</c:v>
                </c:pt>
                <c:pt idx="18">
                  <c:v>1443007850</c:v>
                </c:pt>
                <c:pt idx="19">
                  <c:v>1385216757</c:v>
                </c:pt>
                <c:pt idx="20">
                  <c:v>1310013419</c:v>
                </c:pt>
                <c:pt idx="21">
                  <c:v>1221825463</c:v>
                </c:pt>
              </c:numCache>
            </c:numRef>
          </c:xVal>
          <c:yVal>
            <c:numRef>
              <c:f>Math156!$C$2:$C$23</c:f>
              <c:numCache>
                <c:formatCode>@</c:formatCode>
                <c:ptCount val="22"/>
                <c:pt idx="0">
                  <c:v>3.8656950786917034E-9</c:v>
                </c:pt>
                <c:pt idx="1">
                  <c:v>3.9857135764785649E-9</c:v>
                </c:pt>
                <c:pt idx="2">
                  <c:v>1.7152806473495436E-9</c:v>
                </c:pt>
                <c:pt idx="3">
                  <c:v>4.0212956342858373E-9</c:v>
                </c:pt>
                <c:pt idx="4">
                  <c:v>4.7046844072628262E-9</c:v>
                </c:pt>
                <c:pt idx="5">
                  <c:v>2.2479717935684885E-9</c:v>
                </c:pt>
                <c:pt idx="6">
                  <c:v>3.779995356539512E-9</c:v>
                </c:pt>
                <c:pt idx="7">
                  <c:v>4.3986731888087694E-9</c:v>
                </c:pt>
                <c:pt idx="8">
                  <c:v>4.4999908286599447E-9</c:v>
                </c:pt>
                <c:pt idx="9">
                  <c:v>4.382901190884206E-9</c:v>
                </c:pt>
                <c:pt idx="10">
                  <c:v>4.628508858255539E-9</c:v>
                </c:pt>
                <c:pt idx="11">
                  <c:v>4.6614261896974718E-9</c:v>
                </c:pt>
                <c:pt idx="12">
                  <c:v>2.1157101636872591E-9</c:v>
                </c:pt>
                <c:pt idx="13">
                  <c:v>1.2695697381485877E-9</c:v>
                </c:pt>
                <c:pt idx="14">
                  <c:v>3.9082814067311101E-10</c:v>
                </c:pt>
                <c:pt idx="15">
                  <c:v>3.0742266265189855E-9</c:v>
                </c:pt>
                <c:pt idx="16">
                  <c:v>4.6732356896084035E-9</c:v>
                </c:pt>
                <c:pt idx="17">
                  <c:v>3.7404637006967686E-9</c:v>
                </c:pt>
                <c:pt idx="18">
                  <c:v>3.8043343240765703E-9</c:v>
                </c:pt>
                <c:pt idx="19">
                  <c:v>4.7027391345495379E-9</c:v>
                </c:pt>
                <c:pt idx="20">
                  <c:v>3.091053365841289E-9</c:v>
                </c:pt>
                <c:pt idx="21">
                  <c:v>6.9378885368577586E-10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14176"/>
        <c:axId val="211315712"/>
      </c:scatterChart>
      <c:valAx>
        <c:axId val="21131417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11315712"/>
        <c:crosses val="autoZero"/>
        <c:crossBetween val="midCat"/>
      </c:valAx>
      <c:valAx>
        <c:axId val="2113157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11314176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8</xdr:row>
      <xdr:rowOff>142874</xdr:rowOff>
    </xdr:from>
    <xdr:to>
      <xdr:col>10</xdr:col>
      <xdr:colOff>628650</xdr:colOff>
      <xdr:row>22</xdr:row>
      <xdr:rowOff>152399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F3" sqref="F3"/>
    </sheetView>
  </sheetViews>
  <sheetFormatPr defaultColWidth="11" defaultRowHeight="15.75"/>
  <cols>
    <col min="1" max="1" width="11" style="8" customWidth="1"/>
    <col min="2" max="2" width="19.5" customWidth="1"/>
    <col min="3" max="3" width="20.875" style="15" customWidth="1"/>
    <col min="4" max="4" width="15.875" style="8" customWidth="1"/>
    <col min="5" max="5" width="7.875" customWidth="1"/>
    <col min="6" max="6" width="16.25" customWidth="1"/>
    <col min="7" max="7" width="9.625" customWidth="1"/>
    <col min="8" max="8" width="16.625" customWidth="1"/>
    <col min="13" max="13" width="15.875" customWidth="1"/>
  </cols>
  <sheetData>
    <row r="1" spans="1:18" ht="18.75" thickTop="1">
      <c r="A1" s="25" t="s">
        <v>14</v>
      </c>
      <c r="B1" s="26" t="s">
        <v>15</v>
      </c>
      <c r="C1" s="27" t="s">
        <v>1</v>
      </c>
      <c r="D1" s="25" t="s">
        <v>0</v>
      </c>
      <c r="E1" s="32" t="s">
        <v>2</v>
      </c>
      <c r="F1" s="32"/>
      <c r="G1" s="28"/>
      <c r="H1" s="28"/>
      <c r="I1" s="3"/>
      <c r="K1" s="1"/>
      <c r="L1" s="1"/>
      <c r="M1" s="1"/>
      <c r="N1" s="1"/>
      <c r="O1" s="1"/>
      <c r="P1" s="1"/>
    </row>
    <row r="2" spans="1:18" ht="18">
      <c r="A2" s="19">
        <v>2016</v>
      </c>
      <c r="B2" s="20">
        <v>1334585771</v>
      </c>
      <c r="C2" s="21">
        <f>_xlfn.NORM.DIST(B2,$H$2,$H$4,FALSE)</f>
        <v>3.8656950786917034E-9</v>
      </c>
      <c r="D2" s="29">
        <f>(B2-$H$2)/$H$4</f>
        <v>-0.62680917977545181</v>
      </c>
      <c r="E2" s="22" t="s">
        <v>3</v>
      </c>
      <c r="F2" s="23">
        <f>H2-H4</f>
        <v>1302941251.9773545</v>
      </c>
      <c r="G2" s="24" t="s">
        <v>9</v>
      </c>
      <c r="H2" s="23">
        <f>AVERAGE(B2:B23)</f>
        <v>1387735725.2272727</v>
      </c>
      <c r="I2" s="3"/>
      <c r="K2" s="2"/>
      <c r="L2" s="1"/>
      <c r="M2" s="1"/>
      <c r="N2" s="1"/>
      <c r="O2" s="1"/>
      <c r="P2" s="1"/>
      <c r="Q2" s="1"/>
      <c r="R2" s="1"/>
    </row>
    <row r="3" spans="1:18" ht="18">
      <c r="A3" s="10">
        <v>2015</v>
      </c>
      <c r="B3" s="17">
        <v>1338896756</v>
      </c>
      <c r="C3" s="18">
        <f t="shared" ref="C3:C23" si="0">_xlfn.NORM.DIST(B3,$H$2,$H$4,FALSE)</f>
        <v>3.9857135764785649E-9</v>
      </c>
      <c r="D3" s="30">
        <f t="shared" ref="D3:D23" si="1">(B3-$H$2)/$H$4</f>
        <v>-0.57596877904209198</v>
      </c>
      <c r="E3" s="11" t="s">
        <v>4</v>
      </c>
      <c r="F3" s="12">
        <f>H2+H4</f>
        <v>1472530198.477191</v>
      </c>
      <c r="G3" s="9" t="s">
        <v>10</v>
      </c>
      <c r="H3" s="12">
        <f>MEDIAN(B2:B23)</f>
        <v>1386160763</v>
      </c>
      <c r="I3" s="3"/>
      <c r="K3" s="2"/>
      <c r="L3" s="1"/>
      <c r="M3" s="1"/>
      <c r="N3" s="1"/>
      <c r="O3" s="1"/>
      <c r="P3" s="1"/>
      <c r="Q3" s="1"/>
      <c r="R3" s="1"/>
    </row>
    <row r="4" spans="1:18" ht="18">
      <c r="A4" s="10">
        <v>2014</v>
      </c>
      <c r="B4" s="17">
        <v>1267279234</v>
      </c>
      <c r="C4" s="18">
        <f t="shared" si="0"/>
        <v>1.7152806473495436E-9</v>
      </c>
      <c r="D4" s="30">
        <f t="shared" si="1"/>
        <v>-1.4205700750359798</v>
      </c>
      <c r="E4" s="11" t="s">
        <v>5</v>
      </c>
      <c r="F4" s="12">
        <f>H2-2*H4</f>
        <v>1218146778.7274363</v>
      </c>
      <c r="G4" s="9" t="s">
        <v>11</v>
      </c>
      <c r="H4" s="12">
        <f>_xlfn.STDEV.S(B2:B23)</f>
        <v>84794473.249918252</v>
      </c>
      <c r="I4" s="3"/>
      <c r="K4" s="2"/>
      <c r="L4" s="1"/>
      <c r="M4" s="1"/>
      <c r="N4" s="1"/>
      <c r="O4" s="1"/>
      <c r="P4" s="1"/>
      <c r="Q4" s="1"/>
      <c r="R4" s="1"/>
    </row>
    <row r="5" spans="1:18" ht="18">
      <c r="A5" s="10">
        <v>2013</v>
      </c>
      <c r="B5" s="17">
        <v>1340223235</v>
      </c>
      <c r="C5" s="18">
        <f t="shared" si="0"/>
        <v>4.0212956342858373E-9</v>
      </c>
      <c r="D5" s="30">
        <f t="shared" si="1"/>
        <v>-0.56032531845840028</v>
      </c>
      <c r="E5" s="11" t="s">
        <v>6</v>
      </c>
      <c r="F5" s="12">
        <f>H2+2*H4</f>
        <v>1557324671.7271092</v>
      </c>
      <c r="G5" s="9" t="s">
        <v>13</v>
      </c>
      <c r="H5" s="12">
        <f>MIN(B2:B23)</f>
        <v>1221825463</v>
      </c>
      <c r="I5" s="3"/>
      <c r="K5" s="2"/>
      <c r="L5" s="1"/>
      <c r="M5" s="1"/>
      <c r="N5" s="1"/>
      <c r="O5" s="1"/>
      <c r="P5" s="1"/>
      <c r="Q5" s="1"/>
      <c r="R5" s="1"/>
    </row>
    <row r="6" spans="1:18" ht="18">
      <c r="A6" s="10">
        <v>2012</v>
      </c>
      <c r="B6" s="16">
        <v>1387104769</v>
      </c>
      <c r="C6" s="18">
        <f t="shared" si="0"/>
        <v>4.7046844072628262E-9</v>
      </c>
      <c r="D6" s="30">
        <f t="shared" si="1"/>
        <v>-7.4410065077367199E-3</v>
      </c>
      <c r="E6" s="11" t="s">
        <v>7</v>
      </c>
      <c r="F6" s="12">
        <f>H2-3*H4</f>
        <v>1133352305.4775181</v>
      </c>
      <c r="G6" s="9" t="s">
        <v>12</v>
      </c>
      <c r="H6" s="12">
        <f>MAX(B2:B23)</f>
        <v>1576889132</v>
      </c>
      <c r="I6" s="3"/>
      <c r="K6" s="2"/>
      <c r="L6" s="1"/>
      <c r="M6" s="1"/>
      <c r="N6" s="1"/>
      <c r="O6" s="1"/>
      <c r="P6" s="1"/>
      <c r="Q6" s="1"/>
      <c r="R6" s="1"/>
    </row>
    <row r="7" spans="1:18" ht="18">
      <c r="A7" s="10">
        <v>2011</v>
      </c>
      <c r="B7" s="17">
        <v>1284679354</v>
      </c>
      <c r="C7" s="18">
        <f t="shared" si="0"/>
        <v>2.2479717935684885E-9</v>
      </c>
      <c r="D7" s="30">
        <f t="shared" si="1"/>
        <v>-1.2153666067779023</v>
      </c>
      <c r="E7" s="11" t="s">
        <v>8</v>
      </c>
      <c r="F7" s="12">
        <f>H2+3*H4</f>
        <v>1642119144.9770274</v>
      </c>
      <c r="G7" s="3"/>
      <c r="H7" s="3"/>
      <c r="I7" s="3"/>
      <c r="K7" s="2"/>
      <c r="L7" s="1"/>
      <c r="M7" s="1"/>
      <c r="N7" s="1"/>
      <c r="O7" s="1"/>
      <c r="P7" s="1"/>
      <c r="Q7" s="1"/>
      <c r="R7" s="1"/>
    </row>
    <row r="8" spans="1:18" ht="18">
      <c r="A8" s="10">
        <v>2010</v>
      </c>
      <c r="B8" s="17">
        <v>1331634892</v>
      </c>
      <c r="C8" s="18">
        <f t="shared" si="0"/>
        <v>3.779995356539512E-9</v>
      </c>
      <c r="D8" s="30">
        <f t="shared" si="1"/>
        <v>-0.66160954926772697</v>
      </c>
      <c r="E8" s="3"/>
      <c r="F8" s="3"/>
      <c r="G8" s="3"/>
      <c r="H8" s="3"/>
      <c r="I8" s="3"/>
      <c r="K8" s="2"/>
      <c r="L8" s="1"/>
      <c r="M8" s="1"/>
      <c r="N8" s="1"/>
      <c r="O8" s="1"/>
      <c r="P8" s="1"/>
      <c r="Q8" s="1"/>
      <c r="R8" s="1"/>
    </row>
    <row r="9" spans="1:18" ht="18">
      <c r="A9" s="10">
        <v>2009</v>
      </c>
      <c r="B9" s="17">
        <v>1418841184</v>
      </c>
      <c r="C9" s="18">
        <f>_xlfn.NORM.DIST(B9,$H$2,$H$4,FALSE)</f>
        <v>4.3986731888087694E-9</v>
      </c>
      <c r="D9" s="30">
        <f t="shared" si="1"/>
        <v>0.36683356332728018</v>
      </c>
      <c r="E9" s="3"/>
      <c r="F9" s="3"/>
      <c r="G9" s="3"/>
      <c r="H9" s="3"/>
      <c r="I9" s="3"/>
      <c r="K9" s="2"/>
      <c r="L9" s="1"/>
      <c r="M9" s="1"/>
      <c r="N9" s="1"/>
      <c r="O9" s="1"/>
      <c r="P9" s="1"/>
      <c r="Q9" s="1"/>
      <c r="R9" s="1"/>
    </row>
    <row r="10" spans="1:18" ht="18">
      <c r="A10" s="10">
        <v>2008</v>
      </c>
      <c r="B10" s="16">
        <v>1362435970</v>
      </c>
      <c r="C10" s="18">
        <f t="shared" si="0"/>
        <v>4.4999908286599447E-9</v>
      </c>
      <c r="D10" s="30">
        <f t="shared" si="1"/>
        <v>-0.29836561579556886</v>
      </c>
      <c r="E10" s="3"/>
      <c r="F10" s="3"/>
      <c r="G10" s="3"/>
      <c r="H10" s="3"/>
      <c r="I10" s="3"/>
      <c r="K10" s="2"/>
      <c r="L10" s="1"/>
      <c r="M10" s="1"/>
      <c r="N10" s="1"/>
      <c r="O10" s="1"/>
      <c r="P10" s="1"/>
      <c r="Q10" s="1"/>
      <c r="R10" s="1"/>
    </row>
    <row r="11" spans="1:18" ht="18">
      <c r="A11" s="10">
        <v>2007</v>
      </c>
      <c r="B11" s="16">
        <v>1419660704</v>
      </c>
      <c r="C11" s="18">
        <f t="shared" si="0"/>
        <v>4.382901190884206E-9</v>
      </c>
      <c r="D11" s="30">
        <f t="shared" si="1"/>
        <v>0.37649834416251921</v>
      </c>
      <c r="E11" s="3"/>
      <c r="F11" s="3"/>
      <c r="G11" s="3"/>
      <c r="H11" s="3"/>
      <c r="I11" s="3"/>
      <c r="K11" s="2"/>
      <c r="L11" s="1"/>
      <c r="M11" s="1"/>
      <c r="N11" s="1"/>
      <c r="O11" s="1"/>
      <c r="P11" s="1"/>
      <c r="Q11" s="1"/>
      <c r="R11" s="1"/>
    </row>
    <row r="12" spans="1:18" ht="18">
      <c r="A12" s="10">
        <v>2006</v>
      </c>
      <c r="B12" s="17">
        <v>1403069991</v>
      </c>
      <c r="C12" s="18">
        <f t="shared" si="0"/>
        <v>4.628508858255539E-9</v>
      </c>
      <c r="D12" s="30">
        <f t="shared" si="1"/>
        <v>0.18084039189124904</v>
      </c>
      <c r="E12" s="3"/>
      <c r="F12" s="3"/>
      <c r="G12" s="3"/>
      <c r="H12" s="3"/>
      <c r="I12" s="3"/>
      <c r="K12" s="2"/>
      <c r="L12" s="1"/>
      <c r="M12" s="1"/>
      <c r="N12" s="1"/>
      <c r="O12" s="1"/>
      <c r="P12" s="1"/>
      <c r="Q12" s="1"/>
      <c r="R12" s="1"/>
    </row>
    <row r="13" spans="1:18" ht="18">
      <c r="A13" s="10">
        <v>2005</v>
      </c>
      <c r="B13" s="17">
        <v>1376193127</v>
      </c>
      <c r="C13" s="18">
        <f t="shared" si="0"/>
        <v>4.6614261896974718E-9</v>
      </c>
      <c r="D13" s="30">
        <f t="shared" si="1"/>
        <v>-0.13612441689746421</v>
      </c>
      <c r="E13" s="3"/>
      <c r="F13" s="3"/>
      <c r="G13" s="3"/>
      <c r="H13" s="3"/>
      <c r="I13" s="3"/>
      <c r="K13" s="2"/>
      <c r="L13" s="1"/>
      <c r="M13" s="1"/>
      <c r="N13" s="1"/>
      <c r="O13" s="1"/>
      <c r="P13" s="1"/>
      <c r="Q13" s="1"/>
      <c r="R13" s="1"/>
    </row>
    <row r="14" spans="1:18" ht="18">
      <c r="A14" s="10">
        <v>2004</v>
      </c>
      <c r="B14" s="17">
        <v>1494939272</v>
      </c>
      <c r="C14" s="18">
        <f t="shared" si="0"/>
        <v>2.1157101636872591E-9</v>
      </c>
      <c r="D14" s="30">
        <f t="shared" si="1"/>
        <v>1.2642751663396954</v>
      </c>
      <c r="E14" s="3"/>
      <c r="F14" s="3"/>
      <c r="G14" s="3"/>
      <c r="H14" s="3"/>
      <c r="I14" s="3"/>
      <c r="K14" s="2"/>
      <c r="L14" s="1"/>
      <c r="M14" s="1"/>
      <c r="N14" s="1"/>
      <c r="O14" s="1"/>
      <c r="P14" s="1"/>
      <c r="Q14" s="1"/>
      <c r="R14" s="1"/>
    </row>
    <row r="15" spans="1:18" ht="18">
      <c r="A15" s="10">
        <v>2003</v>
      </c>
      <c r="B15" s="16">
        <v>1524982768</v>
      </c>
      <c r="C15" s="18">
        <f t="shared" si="0"/>
        <v>1.2695697381485877E-9</v>
      </c>
      <c r="D15" s="30">
        <f t="shared" si="1"/>
        <v>1.6185847675262204</v>
      </c>
      <c r="E15" s="3"/>
      <c r="F15" s="3"/>
      <c r="G15" s="3"/>
      <c r="H15" s="3"/>
      <c r="I15" s="3"/>
      <c r="K15" s="2"/>
      <c r="L15" s="1"/>
      <c r="M15" s="1"/>
      <c r="N15" s="1"/>
      <c r="O15" s="1"/>
      <c r="P15" s="1"/>
      <c r="Q15" s="1"/>
      <c r="R15" s="1"/>
    </row>
    <row r="16" spans="1:18" ht="18">
      <c r="A16" s="10">
        <v>2002</v>
      </c>
      <c r="B16" s="17">
        <v>1576889132</v>
      </c>
      <c r="C16" s="18">
        <f t="shared" si="0"/>
        <v>3.9082814067311101E-10</v>
      </c>
      <c r="D16" s="30">
        <f t="shared" si="1"/>
        <v>2.2307280123697169</v>
      </c>
      <c r="E16" s="3"/>
      <c r="F16" s="3"/>
      <c r="G16" s="3"/>
      <c r="H16" s="3"/>
      <c r="I16" s="3"/>
      <c r="K16" s="2"/>
      <c r="L16" s="1"/>
      <c r="M16" s="1"/>
      <c r="N16" s="1"/>
      <c r="O16" s="1"/>
      <c r="P16" s="1"/>
      <c r="Q16" s="1"/>
      <c r="R16" s="1"/>
    </row>
    <row r="17" spans="1:18" ht="18">
      <c r="A17" s="10">
        <v>2001</v>
      </c>
      <c r="B17" s="16">
        <v>1465961374</v>
      </c>
      <c r="C17" s="18">
        <f t="shared" si="0"/>
        <v>3.0742266265189855E-9</v>
      </c>
      <c r="D17" s="30">
        <f t="shared" si="1"/>
        <v>0.92253239833414102</v>
      </c>
      <c r="E17" s="3"/>
      <c r="F17" s="3"/>
      <c r="G17" s="3"/>
      <c r="H17" s="3"/>
      <c r="I17" s="3"/>
      <c r="K17" s="2"/>
      <c r="L17" s="1"/>
      <c r="M17" s="1"/>
      <c r="N17" s="1"/>
      <c r="O17" s="1"/>
      <c r="P17" s="1"/>
      <c r="Q17" s="1"/>
      <c r="R17" s="1"/>
    </row>
    <row r="18" spans="1:18" ht="18">
      <c r="A18" s="10">
        <v>2000</v>
      </c>
      <c r="B18" s="16">
        <v>1397576766</v>
      </c>
      <c r="C18" s="18">
        <f t="shared" si="0"/>
        <v>4.6732356896084035E-9</v>
      </c>
      <c r="D18" s="30">
        <f t="shared" si="1"/>
        <v>0.11605757304161021</v>
      </c>
      <c r="E18" s="3"/>
      <c r="F18" s="3"/>
      <c r="G18" s="3"/>
      <c r="H18" s="3"/>
      <c r="I18" s="3"/>
      <c r="K18" s="2"/>
      <c r="L18" s="1"/>
      <c r="M18" s="1"/>
      <c r="N18" s="1"/>
      <c r="O18" s="1"/>
      <c r="P18" s="1"/>
      <c r="Q18" s="1"/>
      <c r="R18" s="1"/>
    </row>
    <row r="19" spans="1:18" ht="18">
      <c r="A19" s="10">
        <v>1999</v>
      </c>
      <c r="B19" s="16">
        <v>1445168167</v>
      </c>
      <c r="C19" s="18">
        <f t="shared" si="0"/>
        <v>3.7404637006967686E-9</v>
      </c>
      <c r="D19" s="30">
        <f t="shared" si="1"/>
        <v>0.67731350371685484</v>
      </c>
      <c r="E19" s="3"/>
      <c r="F19" s="3"/>
      <c r="G19" s="3"/>
      <c r="H19" s="3"/>
      <c r="I19" s="3"/>
      <c r="K19" s="2"/>
      <c r="L19" s="1"/>
      <c r="M19" s="1"/>
      <c r="N19" s="1"/>
      <c r="O19" s="1"/>
      <c r="P19" s="1"/>
      <c r="Q19" s="1"/>
      <c r="R19" s="1"/>
    </row>
    <row r="20" spans="1:18" ht="18">
      <c r="A20" s="10">
        <v>1998</v>
      </c>
      <c r="B20" s="17">
        <v>1443007850</v>
      </c>
      <c r="C20" s="18">
        <f t="shared" si="0"/>
        <v>3.8043343240765703E-9</v>
      </c>
      <c r="D20" s="30">
        <f t="shared" si="1"/>
        <v>0.65183640695333334</v>
      </c>
      <c r="E20" s="3"/>
      <c r="F20" s="3"/>
      <c r="G20" s="3"/>
      <c r="H20" s="3"/>
      <c r="I20" s="3"/>
      <c r="K20" s="2"/>
      <c r="L20" s="1"/>
      <c r="M20" s="1"/>
      <c r="N20" s="1"/>
      <c r="O20" s="1"/>
      <c r="P20" s="1"/>
      <c r="Q20" s="1"/>
      <c r="R20" s="1"/>
    </row>
    <row r="21" spans="1:18" ht="18">
      <c r="A21" s="10">
        <v>1997</v>
      </c>
      <c r="B21" s="16">
        <v>1385216757</v>
      </c>
      <c r="C21" s="18">
        <f t="shared" si="0"/>
        <v>4.7027391345495379E-9</v>
      </c>
      <c r="D21" s="30">
        <f t="shared" si="1"/>
        <v>-2.9706750106796347E-2</v>
      </c>
      <c r="E21" s="3"/>
      <c r="F21" s="3"/>
      <c r="G21" s="3"/>
      <c r="H21" s="3"/>
      <c r="I21" s="3"/>
      <c r="K21" s="2"/>
      <c r="L21" s="1"/>
      <c r="M21" s="1"/>
      <c r="N21" s="1"/>
      <c r="O21" s="1"/>
      <c r="P21" s="1"/>
      <c r="Q21" s="1"/>
      <c r="R21" s="1"/>
    </row>
    <row r="22" spans="1:18" ht="18">
      <c r="A22" s="10">
        <v>1996</v>
      </c>
      <c r="B22" s="16">
        <v>1310013419</v>
      </c>
      <c r="C22" s="18">
        <f t="shared" si="0"/>
        <v>3.091053365841289E-9</v>
      </c>
      <c r="D22" s="30">
        <f t="shared" si="1"/>
        <v>-0.91659636823497426</v>
      </c>
      <c r="E22" s="3"/>
      <c r="F22" s="3"/>
      <c r="G22" s="3"/>
      <c r="H22" s="3"/>
      <c r="I22" s="3"/>
      <c r="K22" s="2"/>
      <c r="L22" s="1"/>
      <c r="M22" s="1"/>
      <c r="N22" s="1"/>
      <c r="O22" s="1"/>
      <c r="P22" s="1"/>
      <c r="Q22" s="1"/>
      <c r="R22" s="1"/>
    </row>
    <row r="23" spans="1:18" ht="18">
      <c r="A23" s="10">
        <v>1995</v>
      </c>
      <c r="B23" s="17">
        <v>1221825463</v>
      </c>
      <c r="C23" s="18">
        <f t="shared" si="0"/>
        <v>6.9378885368577586E-10</v>
      </c>
      <c r="D23" s="30">
        <f t="shared" si="1"/>
        <v>-1.9566164617625323</v>
      </c>
      <c r="E23" s="3"/>
      <c r="F23" s="3"/>
      <c r="G23" s="3"/>
      <c r="H23" s="3"/>
      <c r="I23" s="3"/>
      <c r="K23" s="2"/>
      <c r="L23" s="1"/>
      <c r="M23" s="1"/>
      <c r="N23" s="1"/>
      <c r="O23" s="1"/>
      <c r="P23" s="1"/>
      <c r="Q23" s="1"/>
      <c r="R23" s="1"/>
    </row>
    <row r="24" spans="1:18" ht="18">
      <c r="A24" s="6"/>
      <c r="B24" s="5"/>
      <c r="C24" s="13"/>
      <c r="D24" s="31"/>
      <c r="E24" s="3"/>
      <c r="F24" s="3"/>
      <c r="G24" s="3"/>
      <c r="H24" s="3"/>
      <c r="I24" s="3"/>
      <c r="K24" s="2"/>
      <c r="L24" s="1"/>
      <c r="M24" s="1"/>
      <c r="N24" s="1"/>
      <c r="O24" s="1"/>
      <c r="P24" s="1"/>
      <c r="Q24" s="1"/>
      <c r="R24" s="1"/>
    </row>
    <row r="25" spans="1:18" ht="18">
      <c r="A25" s="6"/>
      <c r="B25" s="5"/>
      <c r="C25" s="13"/>
      <c r="D25" s="31"/>
      <c r="E25" s="3"/>
      <c r="F25" s="3"/>
      <c r="G25" s="3"/>
      <c r="H25" s="3"/>
      <c r="I25" s="3"/>
      <c r="K25" s="2"/>
      <c r="L25" s="1"/>
      <c r="M25" s="1"/>
      <c r="N25" s="1"/>
      <c r="O25" s="1"/>
      <c r="P25" s="1"/>
      <c r="Q25" s="1"/>
      <c r="R25" s="1"/>
    </row>
    <row r="26" spans="1:18" ht="18">
      <c r="A26" s="6"/>
      <c r="B26" s="5"/>
      <c r="C26" s="13"/>
      <c r="D26" s="31"/>
      <c r="E26" s="3"/>
      <c r="F26" s="3"/>
      <c r="G26" s="3"/>
      <c r="H26" s="3"/>
      <c r="I26" s="3"/>
      <c r="K26" s="2"/>
      <c r="L26" s="1"/>
      <c r="M26" s="1"/>
      <c r="N26" s="1"/>
      <c r="O26" s="1"/>
      <c r="P26" s="1"/>
      <c r="Q26" s="1"/>
      <c r="R26" s="1"/>
    </row>
    <row r="27" spans="1:18" ht="18">
      <c r="A27" s="6"/>
      <c r="B27" s="5"/>
      <c r="C27" s="13"/>
      <c r="D27" s="31"/>
      <c r="E27" s="3"/>
      <c r="F27" s="3"/>
      <c r="G27" s="3"/>
      <c r="H27" s="3"/>
      <c r="I27" s="3"/>
      <c r="K27" s="2"/>
      <c r="L27" s="1"/>
      <c r="M27" s="1"/>
      <c r="N27" s="1"/>
      <c r="O27" s="1"/>
      <c r="P27" s="1"/>
      <c r="Q27" s="1"/>
      <c r="R27" s="1"/>
    </row>
    <row r="28" spans="1:18" ht="18">
      <c r="A28" s="6"/>
      <c r="B28" s="5"/>
      <c r="C28" s="13"/>
      <c r="D28" s="31"/>
      <c r="E28" s="3"/>
      <c r="F28" s="3"/>
      <c r="G28" s="3"/>
      <c r="H28" s="3"/>
      <c r="I28" s="3"/>
      <c r="K28" s="2"/>
      <c r="L28" s="1"/>
      <c r="M28" s="1"/>
      <c r="N28" s="1"/>
      <c r="O28" s="1"/>
      <c r="P28" s="1"/>
      <c r="Q28" s="1"/>
      <c r="R28" s="1"/>
    </row>
    <row r="29" spans="1:18" ht="18">
      <c r="A29" s="6"/>
      <c r="B29" s="5"/>
      <c r="C29" s="13"/>
      <c r="D29" s="31"/>
      <c r="E29" s="3"/>
      <c r="F29" s="3"/>
      <c r="G29" s="3"/>
      <c r="H29" s="3"/>
      <c r="I29" s="3"/>
      <c r="K29" s="2"/>
      <c r="L29" s="1"/>
      <c r="M29" s="1"/>
      <c r="N29" s="1"/>
      <c r="O29" s="1"/>
      <c r="P29" s="1"/>
      <c r="Q29" s="1"/>
      <c r="R29" s="1"/>
    </row>
    <row r="30" spans="1:18" ht="18">
      <c r="A30" s="6"/>
      <c r="B30" s="5"/>
      <c r="C30" s="13"/>
      <c r="D30" s="31"/>
      <c r="E30" s="3"/>
      <c r="F30" s="3"/>
      <c r="G30" s="3"/>
      <c r="H30" s="3"/>
      <c r="I30" s="3"/>
      <c r="K30" s="2"/>
      <c r="L30" s="1"/>
      <c r="M30" s="1"/>
    </row>
    <row r="31" spans="1:18" ht="18">
      <c r="A31" s="6"/>
      <c r="B31" s="5"/>
      <c r="C31" s="13"/>
      <c r="D31" s="31"/>
      <c r="E31" s="3"/>
      <c r="F31" s="3"/>
      <c r="G31" s="3"/>
      <c r="H31" s="3"/>
      <c r="I31" s="3"/>
      <c r="L31" s="1"/>
      <c r="M31" s="1"/>
    </row>
    <row r="32" spans="1:18" ht="18.75">
      <c r="A32" s="7"/>
      <c r="B32" s="4"/>
      <c r="C32" s="14"/>
      <c r="D32" s="7"/>
      <c r="E32" s="4"/>
      <c r="F32" s="4"/>
      <c r="G32" s="4"/>
      <c r="H32" s="4"/>
      <c r="I32" s="4"/>
    </row>
  </sheetData>
  <mergeCells count="1">
    <mergeCell ref="E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Math156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Khabar</dc:creator>
  <cp:lastModifiedBy>Kari</cp:lastModifiedBy>
  <dcterms:created xsi:type="dcterms:W3CDTF">2017-02-10T00:56:50Z</dcterms:created>
  <dcterms:modified xsi:type="dcterms:W3CDTF">2017-02-11T19:21:37Z</dcterms:modified>
</cp:coreProperties>
</file>