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v\Downloads\"/>
    </mc:Choice>
  </mc:AlternateContent>
  <bookViews>
    <workbookView xWindow="0" yWindow="0" windowWidth="20490" windowHeight="7530"/>
  </bookViews>
  <sheets>
    <sheet name="Orders" sheetId="1" r:id="rId1"/>
  </sheets>
  <definedNames>
    <definedName name="_xlnm._FilterDatabase" localSheetId="0" hidden="1">Orders!$A$1:$T$100</definedName>
  </definedNames>
  <calcPr calcId="171027"/>
</workbook>
</file>

<file path=xl/calcChain.xml><?xml version="1.0" encoding="utf-8"?>
<calcChain xmlns="http://schemas.openxmlformats.org/spreadsheetml/2006/main">
  <c r="C100" i="1" l="1"/>
  <c r="T100" i="1" s="1"/>
  <c r="C99" i="1"/>
  <c r="T99" i="1" s="1"/>
  <c r="C98" i="1"/>
  <c r="T98" i="1" s="1"/>
  <c r="C97" i="1"/>
  <c r="T97" i="1" s="1"/>
  <c r="C96" i="1"/>
  <c r="T96" i="1" s="1"/>
  <c r="C95" i="1"/>
  <c r="T95" i="1" s="1"/>
  <c r="C94" i="1"/>
  <c r="T94" i="1" s="1"/>
  <c r="C93" i="1"/>
  <c r="T93" i="1" s="1"/>
  <c r="C92" i="1"/>
  <c r="T92" i="1" s="1"/>
  <c r="C91" i="1"/>
  <c r="T91" i="1" s="1"/>
  <c r="C90" i="1"/>
  <c r="T90" i="1" s="1"/>
  <c r="C89" i="1"/>
  <c r="T89" i="1" s="1"/>
  <c r="C88" i="1"/>
  <c r="T88" i="1" s="1"/>
  <c r="C87" i="1"/>
  <c r="T87" i="1" s="1"/>
  <c r="C86" i="1"/>
  <c r="T86" i="1" s="1"/>
  <c r="C85" i="1"/>
  <c r="T85" i="1" s="1"/>
  <c r="C84" i="1"/>
  <c r="T84" i="1" s="1"/>
  <c r="C83" i="1"/>
  <c r="T83" i="1" s="1"/>
  <c r="C82" i="1"/>
  <c r="T82" i="1" s="1"/>
  <c r="C81" i="1"/>
  <c r="T81" i="1" s="1"/>
  <c r="C80" i="1"/>
  <c r="T80" i="1" s="1"/>
  <c r="C79" i="1"/>
  <c r="T79" i="1" s="1"/>
  <c r="C78" i="1"/>
  <c r="T78" i="1" s="1"/>
  <c r="C77" i="1"/>
  <c r="T77" i="1" s="1"/>
  <c r="C76" i="1"/>
  <c r="T76" i="1" s="1"/>
  <c r="C75" i="1"/>
  <c r="T75" i="1" s="1"/>
  <c r="C74" i="1"/>
  <c r="T74" i="1" s="1"/>
  <c r="C73" i="1"/>
  <c r="T73" i="1" s="1"/>
  <c r="C72" i="1"/>
  <c r="T72" i="1" s="1"/>
  <c r="C71" i="1"/>
  <c r="T71" i="1" s="1"/>
  <c r="C70" i="1"/>
  <c r="T70" i="1" s="1"/>
  <c r="C69" i="1"/>
  <c r="T69" i="1" s="1"/>
  <c r="C68" i="1"/>
  <c r="T68" i="1" s="1"/>
  <c r="C67" i="1"/>
  <c r="T67" i="1" s="1"/>
  <c r="C66" i="1"/>
  <c r="T66" i="1" s="1"/>
  <c r="C65" i="1"/>
  <c r="T65" i="1" s="1"/>
  <c r="C64" i="1"/>
  <c r="T64" i="1" s="1"/>
  <c r="C63" i="1"/>
  <c r="T63" i="1" s="1"/>
  <c r="C62" i="1"/>
  <c r="T62" i="1" s="1"/>
  <c r="C61" i="1"/>
  <c r="T61" i="1" s="1"/>
  <c r="C60" i="1"/>
  <c r="T60" i="1" s="1"/>
  <c r="C59" i="1"/>
  <c r="T59" i="1" s="1"/>
  <c r="C58" i="1"/>
  <c r="T58" i="1" s="1"/>
  <c r="C57" i="1"/>
  <c r="T57" i="1" s="1"/>
  <c r="C56" i="1"/>
  <c r="T56" i="1" s="1"/>
  <c r="C55" i="1"/>
  <c r="T55" i="1" s="1"/>
  <c r="C54" i="1"/>
  <c r="T54" i="1" s="1"/>
  <c r="C53" i="1"/>
  <c r="T53" i="1" s="1"/>
  <c r="C52" i="1"/>
  <c r="T52" i="1" s="1"/>
  <c r="C51" i="1"/>
  <c r="T51" i="1" s="1"/>
  <c r="C50" i="1"/>
  <c r="T50" i="1" s="1"/>
  <c r="C49" i="1"/>
  <c r="T49" i="1" s="1"/>
  <c r="C48" i="1"/>
  <c r="T48" i="1" s="1"/>
  <c r="C47" i="1"/>
  <c r="T47" i="1" s="1"/>
  <c r="C46" i="1"/>
  <c r="T46" i="1" s="1"/>
  <c r="C45" i="1"/>
  <c r="T45" i="1" s="1"/>
  <c r="C44" i="1"/>
  <c r="T44" i="1" s="1"/>
  <c r="C43" i="1"/>
  <c r="T43" i="1" s="1"/>
  <c r="C42" i="1"/>
  <c r="T42" i="1" s="1"/>
  <c r="C41" i="1"/>
  <c r="T41" i="1" s="1"/>
  <c r="C40" i="1"/>
  <c r="T40" i="1" s="1"/>
  <c r="C39" i="1"/>
  <c r="T39" i="1" s="1"/>
  <c r="C38" i="1"/>
  <c r="T38" i="1" s="1"/>
  <c r="C37" i="1"/>
  <c r="T37" i="1" s="1"/>
  <c r="C36" i="1"/>
  <c r="T36" i="1" s="1"/>
  <c r="C35" i="1"/>
  <c r="T35" i="1" s="1"/>
  <c r="C34" i="1"/>
  <c r="T34" i="1" s="1"/>
  <c r="C33" i="1"/>
  <c r="T33" i="1" s="1"/>
  <c r="C32" i="1"/>
  <c r="T32" i="1" s="1"/>
  <c r="C31" i="1"/>
  <c r="T31" i="1" s="1"/>
  <c r="C30" i="1"/>
  <c r="T30" i="1" s="1"/>
  <c r="C29" i="1"/>
  <c r="T29" i="1" s="1"/>
  <c r="C28" i="1"/>
  <c r="T28" i="1" s="1"/>
  <c r="C27" i="1"/>
  <c r="T27" i="1" s="1"/>
  <c r="C26" i="1"/>
  <c r="T26" i="1" s="1"/>
  <c r="C25" i="1"/>
  <c r="T25" i="1" s="1"/>
  <c r="C24" i="1"/>
  <c r="T24" i="1" s="1"/>
  <c r="C23" i="1"/>
  <c r="T23" i="1" s="1"/>
  <c r="C22" i="1"/>
  <c r="T22" i="1" s="1"/>
  <c r="C21" i="1"/>
  <c r="T21" i="1" s="1"/>
  <c r="C20" i="1"/>
  <c r="T20" i="1" s="1"/>
  <c r="C19" i="1"/>
  <c r="T19" i="1" s="1"/>
  <c r="C18" i="1"/>
  <c r="T18" i="1" s="1"/>
  <c r="C17" i="1"/>
  <c r="T17" i="1" s="1"/>
  <c r="C16" i="1"/>
  <c r="T16" i="1" s="1"/>
  <c r="T15" i="1"/>
  <c r="C15" i="1"/>
  <c r="T14" i="1"/>
  <c r="C14" i="1"/>
  <c r="T13" i="1"/>
  <c r="C13" i="1"/>
  <c r="T12" i="1"/>
  <c r="C12" i="1"/>
  <c r="T11" i="1"/>
  <c r="C11" i="1"/>
  <c r="T10" i="1"/>
  <c r="C10" i="1"/>
  <c r="T9" i="1"/>
  <c r="C9" i="1"/>
  <c r="T8" i="1"/>
  <c r="C8" i="1"/>
  <c r="T7" i="1"/>
  <c r="C7" i="1"/>
  <c r="T6" i="1"/>
  <c r="C6" i="1"/>
  <c r="T5" i="1"/>
  <c r="C5" i="1"/>
  <c r="T4" i="1"/>
  <c r="C4" i="1"/>
  <c r="T3" i="1"/>
  <c r="C3" i="1"/>
  <c r="C2" i="1"/>
  <c r="T2" i="1" s="1"/>
  <c r="F2" i="1"/>
</calcChain>
</file>

<file path=xl/sharedStrings.xml><?xml version="1.0" encoding="utf-8"?>
<sst xmlns="http://schemas.openxmlformats.org/spreadsheetml/2006/main" count="719" uniqueCount="193">
  <si>
    <t>Row ID</t>
  </si>
  <si>
    <t>Order ID</t>
  </si>
  <si>
    <t>Order Date</t>
  </si>
  <si>
    <t>Order Priority</t>
  </si>
  <si>
    <t>Order Quantity</t>
  </si>
  <si>
    <t>Sales</t>
  </si>
  <si>
    <t>Discount</t>
  </si>
  <si>
    <t>Profit</t>
  </si>
  <si>
    <t>Unit Price</t>
  </si>
  <si>
    <t>Shipping Cost</t>
  </si>
  <si>
    <t>Customer Name</t>
  </si>
  <si>
    <t>Country</t>
  </si>
  <si>
    <t>Market</t>
  </si>
  <si>
    <t>Customer Segment</t>
  </si>
  <si>
    <t>Product Category</t>
  </si>
  <si>
    <t>Product Sub-Category</t>
  </si>
  <si>
    <t>Product Name</t>
  </si>
  <si>
    <t>Product Container</t>
  </si>
  <si>
    <t>Product Base Margin</t>
  </si>
  <si>
    <t>Ship Date</t>
  </si>
  <si>
    <t>Low</t>
  </si>
  <si>
    <t>Muhammed MacIntyre</t>
  </si>
  <si>
    <t xml:space="preserve">Mexico </t>
  </si>
  <si>
    <t>Mexico City</t>
  </si>
  <si>
    <t>Small Business</t>
  </si>
  <si>
    <t>Office Supplies</t>
  </si>
  <si>
    <t>Storage &amp; Organization</t>
  </si>
  <si>
    <t>Eldon Base for stackable storage shelf, platinum</t>
  </si>
  <si>
    <t>Large Box</t>
  </si>
  <si>
    <t>High</t>
  </si>
  <si>
    <t>Barry French</t>
  </si>
  <si>
    <t>Consumer</t>
  </si>
  <si>
    <t>Appliances</t>
  </si>
  <si>
    <t>1.7 Cubic Foot Compact "Cube" Office Refrigerators</t>
  </si>
  <si>
    <t>Jumbo Drum</t>
  </si>
  <si>
    <t>Binders and Binder Accessories</t>
  </si>
  <si>
    <t>Cardinal Slant-D® Ring Binder, Heavy Gauge Vinyl</t>
  </si>
  <si>
    <t>Small Box</t>
  </si>
  <si>
    <t>Clay Rozendal</t>
  </si>
  <si>
    <t>Corporate</t>
  </si>
  <si>
    <t>Technology</t>
  </si>
  <si>
    <t>Telephones and Communication</t>
  </si>
  <si>
    <t>R380</t>
  </si>
  <si>
    <t>Not Specified</t>
  </si>
  <si>
    <t>Carlos Soltero</t>
  </si>
  <si>
    <t>Holmes HEPA Air Purifier</t>
  </si>
  <si>
    <t>Medium Box</t>
  </si>
  <si>
    <t>Furniture</t>
  </si>
  <si>
    <t>Office Furnishings</t>
  </si>
  <si>
    <t>G.E. Longer-Life Indoor Recessed Floodlight Bulbs</t>
  </si>
  <si>
    <t>Small Pack</t>
  </si>
  <si>
    <t>Carl Jackson</t>
  </si>
  <si>
    <t>Angle-D Binders with Locking Rings, Label Holders</t>
  </si>
  <si>
    <t>SAFCO Mobile Desk Side File, Wire Frame</t>
  </si>
  <si>
    <t>Monica Federle</t>
  </si>
  <si>
    <t>SAFCO Commercial Wire Shelving, Black</t>
  </si>
  <si>
    <t>Dorothy Badders</t>
  </si>
  <si>
    <t>Home Office</t>
  </si>
  <si>
    <t>Paper</t>
  </si>
  <si>
    <t>Xerox 198</t>
  </si>
  <si>
    <t>Medium</t>
  </si>
  <si>
    <t>Neola Schneider</t>
  </si>
  <si>
    <t>Xerox 1980</t>
  </si>
  <si>
    <t>Rubber Bands</t>
  </si>
  <si>
    <t>Advantus Map Pennant Flags and Round Head Tacks</t>
  </si>
  <si>
    <t>Wrap Bag</t>
  </si>
  <si>
    <t>Carlos Daly</t>
  </si>
  <si>
    <t>Computer Peripherals</t>
  </si>
  <si>
    <t>DS/HD IBM Formatted Diskettes, 200/Pack - Staples</t>
  </si>
  <si>
    <t>Claudia Miner</t>
  </si>
  <si>
    <t>Wilson Jones 1" Hanging DublLock® Ring Binders</t>
  </si>
  <si>
    <t>Ultra Commercial Grade Dual Valve Door Closer</t>
  </si>
  <si>
    <t>Allen Rosenblatt</t>
  </si>
  <si>
    <t>Envelopes</t>
  </si>
  <si>
    <t>#10-4 1/8" x 9 1/2" Premium Diagonal Seam Envelopes</t>
  </si>
  <si>
    <t>Critical</t>
  </si>
  <si>
    <t>Sylvia Foulston</t>
  </si>
  <si>
    <t>Bookcases</t>
  </si>
  <si>
    <t>Hon 4-Shelf Metal Bookcases</t>
  </si>
  <si>
    <t>Jumbo Box</t>
  </si>
  <si>
    <t>Tables</t>
  </si>
  <si>
    <t>Lesro Sheffield Collection Coffee Table, End Table, Center Table, Corner Table</t>
  </si>
  <si>
    <t>Jim Radford</t>
  </si>
  <si>
    <t>g520</t>
  </si>
  <si>
    <t>LX 788</t>
  </si>
  <si>
    <t>Labels</t>
  </si>
  <si>
    <t>Avery 52</t>
  </si>
  <si>
    <t>Plymouth Boxed Rubber Bands by Plymouth</t>
  </si>
  <si>
    <t>Carl Ludwig</t>
  </si>
  <si>
    <t>GBC Pre-Punched Binding Paper, Plastic, White, 8-1/2" x 11"</t>
  </si>
  <si>
    <t>Thomas Brumley</t>
  </si>
  <si>
    <t>Canada</t>
  </si>
  <si>
    <t>British Columbia</t>
  </si>
  <si>
    <t>Verbatim DVD-RAM, 9.4GB, Rewritable, Type 1, DS, DataLife Plus</t>
  </si>
  <si>
    <t>Ralph Kennedy</t>
  </si>
  <si>
    <t>Hayes Optima 56K V.90 Internal Voice Modem</t>
  </si>
  <si>
    <t>Xerox 1979</t>
  </si>
  <si>
    <t>Khloe Miller</t>
  </si>
  <si>
    <t>Hoover Portapower™ Portable Vacuum</t>
  </si>
  <si>
    <t>Chairs &amp; Chairmats</t>
  </si>
  <si>
    <t>Global Leather &amp; Oak Executive Chair, Burgundy</t>
  </si>
  <si>
    <t>Kristina Nunn</t>
  </si>
  <si>
    <t>Staples 6 Outlet Surge</t>
  </si>
  <si>
    <t>DAX Two-Tone Rosewood/Black Document Frame, Desktop, 5 x 7</t>
  </si>
  <si>
    <t>Xerox 1903</t>
  </si>
  <si>
    <t>Mark Cousins</t>
  </si>
  <si>
    <t>Pens &amp; Art Supplies</t>
  </si>
  <si>
    <t>Boston 1645 Deluxe Heavier-Duty Electric Pencil Sharpener</t>
  </si>
  <si>
    <t>Eldon Pizzaz™ Desk Accessories</t>
  </si>
  <si>
    <t>Sally Knutson</t>
  </si>
  <si>
    <t>Bevis 36 x 72 Conference Tables</t>
  </si>
  <si>
    <t>Shahid Shariari</t>
  </si>
  <si>
    <t>Bush British Columbiafield Collection Bookcases, Dark Cherry Finish, Fully Assembled</t>
  </si>
  <si>
    <t>Staples Wirebound Steno Books, 6" x 9", 12/Pack</t>
  </si>
  <si>
    <t>Hon 2111 Invitation™ Series Corner Table</t>
  </si>
  <si>
    <t>Staples Copy Paper (20Lb. and 84 Bright)</t>
  </si>
  <si>
    <t>Bevis Rectangular Conference Tables</t>
  </si>
  <si>
    <t>Belkin F9M820V08 8 Outlet Surge</t>
  </si>
  <si>
    <t>Master Caster Door Stop, Gray</t>
  </si>
  <si>
    <t>Justin Hirsh</t>
  </si>
  <si>
    <t>Eureka Disposable Bags for Sanitaire® Vibra Groomer I® Upright Vac</t>
  </si>
  <si>
    <t>Recycled Premium Regency Composition Covers</t>
  </si>
  <si>
    <t>Hammermill Color Copier Paper (28Lb. and 96 Bright)</t>
  </si>
  <si>
    <t>Xerox 1937</t>
  </si>
  <si>
    <t>Xerox 1986</t>
  </si>
  <si>
    <t>Accessory12</t>
  </si>
  <si>
    <t>Verbatim DVD-RAM, 5.2GB, Rewritable, Type 1, DS</t>
  </si>
  <si>
    <t>Giulietta Weimer</t>
  </si>
  <si>
    <t>Microsoft Multimedia Keyboard</t>
  </si>
  <si>
    <t>USA</t>
  </si>
  <si>
    <t>Los Angeles</t>
  </si>
  <si>
    <t>Xerox 1894</t>
  </si>
  <si>
    <t>Xerox 210</t>
  </si>
  <si>
    <t>Heather Jas</t>
  </si>
  <si>
    <t>BASF Silver 74 Minute CD-R</t>
  </si>
  <si>
    <t>Vicky Freymann</t>
  </si>
  <si>
    <t>Accessory32</t>
  </si>
  <si>
    <t>Tenex Personal Self-Stacking Standard File Box, Black/Gray</t>
  </si>
  <si>
    <t>Philisse Overcash</t>
  </si>
  <si>
    <t>Copiers and Fax</t>
  </si>
  <si>
    <t>Canon PC-428 Personal Copier</t>
  </si>
  <si>
    <t>Xerox 190</t>
  </si>
  <si>
    <t>Eldon Cleatmat® Chair Mats for Medium Pile Carpets</t>
  </si>
  <si>
    <t>Office Machines</t>
  </si>
  <si>
    <t>Okidata ML390 Turbo Dot Matrix Printers</t>
  </si>
  <si>
    <t>Shahid Hopkins</t>
  </si>
  <si>
    <t>Colored Envelopes</t>
  </si>
  <si>
    <t>Career Cubicle Clock, 8 1/4", Black</t>
  </si>
  <si>
    <t>Advantus Employee of the Month Certificate Frame, 11 x 13-1/2</t>
  </si>
  <si>
    <t>Panasonic KX-P3200 Dot Matrix Printer</t>
  </si>
  <si>
    <t>Hon 94000 Series Round Tables</t>
  </si>
  <si>
    <t>Xerox 196</t>
  </si>
  <si>
    <t>Trudy Schmidt</t>
  </si>
  <si>
    <t>Xerox 1919</t>
  </si>
  <si>
    <t>Rob Dowd</t>
  </si>
  <si>
    <t>Conquest™ 14 Commercial Heavy-Duty Upright Vacuum, Collection System, Accessory Kit</t>
  </si>
  <si>
    <t>British Columbiainghouse Clip-On Gooseneck Lamps</t>
  </si>
  <si>
    <t>Xerox 1893</t>
  </si>
  <si>
    <t>Neil Knudson</t>
  </si>
  <si>
    <t>Hewlett-Packard 2600DN Business Color Inkjet Printer</t>
  </si>
  <si>
    <t>Staples Plastic Wall Frames</t>
  </si>
  <si>
    <t>Vinyl Sectional Post Binders</t>
  </si>
  <si>
    <t>Cathy Armstrong</t>
  </si>
  <si>
    <t>12-1/2 Diameter Round Wall Clock</t>
  </si>
  <si>
    <t>Round Ring Binders</t>
  </si>
  <si>
    <t>Metal Folding Chairs, Beige, 4/Carton</t>
  </si>
  <si>
    <t>9-3/4 Diameter Round Wall Clock</t>
  </si>
  <si>
    <t>StarTAC 6500</t>
  </si>
  <si>
    <t>Greg Maxwell</t>
  </si>
  <si>
    <t>i2000</t>
  </si>
  <si>
    <t>Ames Color-File® Green Diamond Border X-ray Mailers</t>
  </si>
  <si>
    <t>Hon Non-Folding Utility Tables</t>
  </si>
  <si>
    <t>Scissors, Rulers and Trimmers</t>
  </si>
  <si>
    <t>Fiskars® Softgrip Scissors</t>
  </si>
  <si>
    <t>Bretford CR4500 Series Slim Rectangular Table</t>
  </si>
  <si>
    <t>Global Leather Task Chair, Black</t>
  </si>
  <si>
    <t>Master Giant Foot® Doorstop, Safety Yellow</t>
  </si>
  <si>
    <t>Tony Chapman</t>
  </si>
  <si>
    <t>Deflect-o DuraMat Antistatic Studded Beveled Mat for Medium Pile Carpeting</t>
  </si>
  <si>
    <t>Economy Binders</t>
  </si>
  <si>
    <t>Office Star - Ergonomic Mid Back Chair with 2-Way Adjustable Arms</t>
  </si>
  <si>
    <t>Nu-Form 106-Key Ergonomic Keyboard w/ Touchpad</t>
  </si>
  <si>
    <t>Xerox 1989</t>
  </si>
  <si>
    <t>Avery 496</t>
  </si>
  <si>
    <t>Lela Donovan</t>
  </si>
  <si>
    <t>Executive Impressions 14" Contract Wall Clock with Quartz Movement</t>
  </si>
  <si>
    <t>Mike Vittorini</t>
  </si>
  <si>
    <t>Epson LQ-570e Dot Matrix Printer</t>
  </si>
  <si>
    <t>Eldon Expressions™ Desk Accessory, Wood Pencil Holder, Oak</t>
  </si>
  <si>
    <t>Staples Battery-Operated Desktop Pencil Sharpener</t>
  </si>
  <si>
    <t>Tuff Stuff™ Recycled Round Ring Binders</t>
  </si>
  <si>
    <t>Xerox 1994</t>
  </si>
  <si>
    <t>Lock-Up Easel 'Spel-Binder'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</si>
</sst>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0"/>
      <color rgb="FF000000"/>
      <name val="Open Sans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14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7.28515625" defaultRowHeight="15" customHeight="1"/>
  <cols>
    <col min="1" max="1" width="9.140625" customWidth="1"/>
    <col min="2" max="2" width="11" customWidth="1"/>
    <col min="3" max="3" width="18.140625" customWidth="1"/>
    <col min="4" max="4" width="15.85546875" customWidth="1"/>
    <col min="5" max="6" width="16.85546875" customWidth="1"/>
    <col min="7" max="7" width="11.28515625" customWidth="1"/>
    <col min="8" max="8" width="13.5703125" customWidth="1"/>
    <col min="9" max="9" width="12.28515625" customWidth="1"/>
    <col min="10" max="10" width="16.42578125" customWidth="1"/>
    <col min="11" max="11" width="18.42578125" customWidth="1"/>
    <col min="12" max="12" width="17" customWidth="1"/>
    <col min="13" max="13" width="16" customWidth="1"/>
    <col min="14" max="14" width="21.28515625" customWidth="1"/>
    <col min="15" max="15" width="19.85546875" customWidth="1"/>
    <col min="16" max="16" width="29.42578125" customWidth="1"/>
    <col min="17" max="17" width="62.85546875" customWidth="1"/>
    <col min="18" max="18" width="20.28515625" customWidth="1"/>
    <col min="19" max="19" width="23.28515625" customWidth="1"/>
    <col min="20" max="20" width="18.42578125" customWidth="1"/>
    <col min="21" max="25" width="9.140625" customWidth="1"/>
  </cols>
  <sheetData>
    <row r="1" spans="1:25" ht="25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5"/>
      <c r="V1" s="5"/>
      <c r="W1" s="5"/>
      <c r="X1" s="5"/>
      <c r="Y1" s="5"/>
    </row>
    <row r="2" spans="1:25" ht="12.75" customHeight="1">
      <c r="A2" s="6">
        <v>1</v>
      </c>
      <c r="B2" s="6">
        <v>3</v>
      </c>
      <c r="C2" s="7">
        <f t="shared" ref="C2:C100" ca="1" si="0">NOW()</f>
        <v>42919.942228819447</v>
      </c>
      <c r="D2" s="6" t="s">
        <v>20</v>
      </c>
      <c r="E2" s="6">
        <v>6</v>
      </c>
      <c r="F2" s="6" t="str">
        <f ca="1">IFERROR(__xludf.DUMMYFUNCTION("GoogleFinance(""CURRENCY:MXNUSD"")"),"0.05295937")</f>
        <v>0.05295937</v>
      </c>
      <c r="G2" s="6">
        <v>0.04</v>
      </c>
      <c r="H2" s="8">
        <v>-213.25</v>
      </c>
      <c r="I2" s="6">
        <v>38.94</v>
      </c>
      <c r="J2" s="6">
        <v>35</v>
      </c>
      <c r="K2" s="6" t="s">
        <v>21</v>
      </c>
      <c r="L2" s="9" t="s">
        <v>22</v>
      </c>
      <c r="M2" s="9" t="s">
        <v>23</v>
      </c>
      <c r="N2" s="6" t="s">
        <v>24</v>
      </c>
      <c r="O2" s="6" t="s">
        <v>25</v>
      </c>
      <c r="P2" s="6" t="s">
        <v>26</v>
      </c>
      <c r="Q2" s="6" t="s">
        <v>27</v>
      </c>
      <c r="R2" s="6" t="s">
        <v>28</v>
      </c>
      <c r="S2" s="6">
        <v>0.8</v>
      </c>
      <c r="T2" s="7">
        <f ca="1">C2+7</f>
        <v>42926.942228819447</v>
      </c>
      <c r="U2" s="6"/>
      <c r="V2" s="6"/>
      <c r="W2" s="6"/>
      <c r="X2" s="6"/>
      <c r="Y2" s="6"/>
    </row>
    <row r="3" spans="1:25" ht="12.75" customHeight="1">
      <c r="A3" s="6">
        <v>49</v>
      </c>
      <c r="B3" s="6">
        <v>293</v>
      </c>
      <c r="C3" s="7">
        <f t="shared" ca="1" si="0"/>
        <v>42919.942228819447</v>
      </c>
      <c r="D3" s="6" t="s">
        <v>29</v>
      </c>
      <c r="E3" s="6">
        <v>49</v>
      </c>
      <c r="F3" s="6">
        <v>10123.02</v>
      </c>
      <c r="G3" s="6">
        <v>7.0000000000000007E-2</v>
      </c>
      <c r="H3" s="8">
        <v>457.81</v>
      </c>
      <c r="I3" s="6">
        <v>208.16</v>
      </c>
      <c r="J3" s="6">
        <v>68.02</v>
      </c>
      <c r="K3" s="6" t="s">
        <v>30</v>
      </c>
      <c r="L3" s="9"/>
      <c r="M3" s="9"/>
      <c r="N3" s="6" t="s">
        <v>31</v>
      </c>
      <c r="O3" s="6" t="s">
        <v>25</v>
      </c>
      <c r="P3" s="6" t="s">
        <v>32</v>
      </c>
      <c r="Q3" s="6" t="s">
        <v>33</v>
      </c>
      <c r="R3" s="6" t="s">
        <v>34</v>
      </c>
      <c r="S3" s="6">
        <v>0.57999999999999996</v>
      </c>
      <c r="T3" s="7">
        <f ca="1">C3+1</f>
        <v>42920.942228819447</v>
      </c>
      <c r="U3" s="6"/>
      <c r="V3" s="6"/>
      <c r="W3" s="6"/>
      <c r="X3" s="6"/>
      <c r="Y3" s="6"/>
    </row>
    <row r="4" spans="1:25" ht="12.75" customHeight="1">
      <c r="A4" s="6">
        <v>50</v>
      </c>
      <c r="B4" s="6">
        <v>293</v>
      </c>
      <c r="C4" s="7">
        <f t="shared" ca="1" si="0"/>
        <v>42919.942228819447</v>
      </c>
      <c r="D4" s="6" t="s">
        <v>29</v>
      </c>
      <c r="E4" s="6">
        <v>27</v>
      </c>
      <c r="F4" s="6">
        <v>244.57</v>
      </c>
      <c r="G4" s="6">
        <v>0.01</v>
      </c>
      <c r="H4" s="8">
        <v>46.707500000000003</v>
      </c>
      <c r="I4" s="6">
        <v>8.69</v>
      </c>
      <c r="J4" s="6">
        <v>2.99</v>
      </c>
      <c r="K4" s="6" t="s">
        <v>30</v>
      </c>
      <c r="L4" s="9"/>
      <c r="M4" s="9"/>
      <c r="N4" s="6" t="s">
        <v>31</v>
      </c>
      <c r="O4" s="6" t="s">
        <v>25</v>
      </c>
      <c r="P4" s="6" t="s">
        <v>35</v>
      </c>
      <c r="Q4" s="6" t="s">
        <v>36</v>
      </c>
      <c r="R4" s="6" t="s">
        <v>37</v>
      </c>
      <c r="S4" s="6">
        <v>0.39</v>
      </c>
      <c r="T4" s="7">
        <f t="shared" ref="T4:T7" ca="1" si="1">C4+2</f>
        <v>42921.942228819447</v>
      </c>
      <c r="U4" s="6"/>
      <c r="V4" s="6"/>
      <c r="W4" s="6"/>
      <c r="X4" s="6"/>
      <c r="Y4" s="6"/>
    </row>
    <row r="5" spans="1:25" ht="12.75" customHeight="1">
      <c r="A5" s="6">
        <v>80</v>
      </c>
      <c r="B5" s="6">
        <v>483</v>
      </c>
      <c r="C5" s="7">
        <f t="shared" ca="1" si="0"/>
        <v>42919.942228819447</v>
      </c>
      <c r="D5" s="6" t="s">
        <v>29</v>
      </c>
      <c r="E5" s="6">
        <v>30</v>
      </c>
      <c r="F5" s="6">
        <v>4965.7594999999992</v>
      </c>
      <c r="G5" s="6">
        <v>0.08</v>
      </c>
      <c r="H5" s="8">
        <v>1198.971</v>
      </c>
      <c r="I5" s="6">
        <v>195.99</v>
      </c>
      <c r="J5" s="6">
        <v>3.99</v>
      </c>
      <c r="K5" s="6" t="s">
        <v>38</v>
      </c>
      <c r="L5" s="9"/>
      <c r="M5" s="9"/>
      <c r="N5" s="6" t="s">
        <v>39</v>
      </c>
      <c r="O5" s="6" t="s">
        <v>40</v>
      </c>
      <c r="P5" s="6" t="s">
        <v>41</v>
      </c>
      <c r="Q5" s="6" t="s">
        <v>42</v>
      </c>
      <c r="R5" s="6" t="s">
        <v>37</v>
      </c>
      <c r="S5" s="6">
        <v>0.57999999999999996</v>
      </c>
      <c r="T5" s="7">
        <f t="shared" ca="1" si="1"/>
        <v>42921.942228819447</v>
      </c>
      <c r="U5" s="6"/>
      <c r="V5" s="6"/>
      <c r="W5" s="6"/>
      <c r="X5" s="6"/>
      <c r="Y5" s="6"/>
    </row>
    <row r="6" spans="1:25" ht="12.75" customHeight="1">
      <c r="A6" s="6">
        <v>85</v>
      </c>
      <c r="B6" s="6">
        <v>515</v>
      </c>
      <c r="C6" s="7">
        <f t="shared" ca="1" si="0"/>
        <v>42919.942228819447</v>
      </c>
      <c r="D6" s="6" t="s">
        <v>43</v>
      </c>
      <c r="E6" s="6">
        <v>19</v>
      </c>
      <c r="F6" s="6">
        <v>394.27</v>
      </c>
      <c r="G6" s="6">
        <v>0.08</v>
      </c>
      <c r="H6" s="8">
        <v>30.94</v>
      </c>
      <c r="I6" s="6">
        <v>21.78</v>
      </c>
      <c r="J6" s="6">
        <v>5.94</v>
      </c>
      <c r="K6" s="6" t="s">
        <v>44</v>
      </c>
      <c r="L6" s="9"/>
      <c r="M6" s="9"/>
      <c r="N6" s="6" t="s">
        <v>31</v>
      </c>
      <c r="O6" s="6" t="s">
        <v>25</v>
      </c>
      <c r="P6" s="6" t="s">
        <v>32</v>
      </c>
      <c r="Q6" s="6" t="s">
        <v>45</v>
      </c>
      <c r="R6" s="6" t="s">
        <v>46</v>
      </c>
      <c r="S6" s="6">
        <v>0.5</v>
      </c>
      <c r="T6" s="7">
        <f t="shared" ca="1" si="1"/>
        <v>42921.942228819447</v>
      </c>
      <c r="U6" s="6"/>
      <c r="V6" s="6"/>
      <c r="W6" s="6"/>
      <c r="X6" s="6"/>
      <c r="Y6" s="6"/>
    </row>
    <row r="7" spans="1:25" ht="12.75" customHeight="1">
      <c r="A7" s="6">
        <v>86</v>
      </c>
      <c r="B7" s="6">
        <v>515</v>
      </c>
      <c r="C7" s="7">
        <f t="shared" ca="1" si="0"/>
        <v>42919.942228819447</v>
      </c>
      <c r="D7" s="6" t="s">
        <v>43</v>
      </c>
      <c r="E7" s="6">
        <v>21</v>
      </c>
      <c r="F7" s="6">
        <v>146.69</v>
      </c>
      <c r="G7" s="6">
        <v>0.05</v>
      </c>
      <c r="H7" s="8">
        <v>4.43</v>
      </c>
      <c r="I7" s="6">
        <v>6.64</v>
      </c>
      <c r="J7" s="6">
        <v>4.95</v>
      </c>
      <c r="K7" s="6" t="s">
        <v>44</v>
      </c>
      <c r="L7" s="9"/>
      <c r="M7" s="9"/>
      <c r="N7" s="6" t="s">
        <v>31</v>
      </c>
      <c r="O7" s="6" t="s">
        <v>47</v>
      </c>
      <c r="P7" s="6" t="s">
        <v>48</v>
      </c>
      <c r="Q7" s="6" t="s">
        <v>49</v>
      </c>
      <c r="R7" s="6" t="s">
        <v>50</v>
      </c>
      <c r="S7" s="6">
        <v>0.37</v>
      </c>
      <c r="T7" s="7">
        <f t="shared" ca="1" si="1"/>
        <v>42921.942228819447</v>
      </c>
      <c r="U7" s="6"/>
      <c r="V7" s="6"/>
      <c r="W7" s="6"/>
      <c r="X7" s="6"/>
      <c r="Y7" s="6"/>
    </row>
    <row r="8" spans="1:25" ht="12.75" customHeight="1">
      <c r="A8" s="6">
        <v>97</v>
      </c>
      <c r="B8" s="6">
        <v>613</v>
      </c>
      <c r="C8" s="7">
        <f t="shared" ca="1" si="0"/>
        <v>42919.942228819447</v>
      </c>
      <c r="D8" s="6" t="s">
        <v>29</v>
      </c>
      <c r="E8" s="6">
        <v>12</v>
      </c>
      <c r="F8" s="6">
        <v>93.54</v>
      </c>
      <c r="G8" s="6">
        <v>0.03</v>
      </c>
      <c r="H8" s="8">
        <v>-54.038499999999999</v>
      </c>
      <c r="I8" s="6">
        <v>7.3</v>
      </c>
      <c r="J8" s="6">
        <v>7.72</v>
      </c>
      <c r="K8" s="6" t="s">
        <v>51</v>
      </c>
      <c r="L8" s="9"/>
      <c r="M8" s="9"/>
      <c r="N8" s="6" t="s">
        <v>39</v>
      </c>
      <c r="O8" s="6" t="s">
        <v>25</v>
      </c>
      <c r="P8" s="6" t="s">
        <v>35</v>
      </c>
      <c r="Q8" s="6" t="s">
        <v>52</v>
      </c>
      <c r="R8" s="6" t="s">
        <v>37</v>
      </c>
      <c r="S8" s="6">
        <v>0.38</v>
      </c>
      <c r="T8" s="7">
        <f ca="1">C8+0</f>
        <v>42919.942228819447</v>
      </c>
      <c r="U8" s="6"/>
      <c r="V8" s="6"/>
      <c r="W8" s="6"/>
      <c r="X8" s="6"/>
      <c r="Y8" s="6"/>
    </row>
    <row r="9" spans="1:25" ht="12.75" customHeight="1">
      <c r="A9" s="6">
        <v>98</v>
      </c>
      <c r="B9" s="6">
        <v>613</v>
      </c>
      <c r="C9" s="7">
        <f t="shared" ca="1" si="0"/>
        <v>42919.942228819447</v>
      </c>
      <c r="D9" s="6" t="s">
        <v>29</v>
      </c>
      <c r="E9" s="6">
        <v>22</v>
      </c>
      <c r="F9" s="6">
        <v>905.08</v>
      </c>
      <c r="G9" s="6">
        <v>0.09</v>
      </c>
      <c r="H9" s="8">
        <v>127.7</v>
      </c>
      <c r="I9" s="6">
        <v>42.76</v>
      </c>
      <c r="J9" s="6">
        <v>6.22</v>
      </c>
      <c r="K9" s="6" t="s">
        <v>51</v>
      </c>
      <c r="L9" s="9"/>
      <c r="M9" s="9"/>
      <c r="N9" s="6" t="s">
        <v>39</v>
      </c>
      <c r="O9" s="6" t="s">
        <v>25</v>
      </c>
      <c r="P9" s="6" t="s">
        <v>26</v>
      </c>
      <c r="Q9" s="6" t="s">
        <v>53</v>
      </c>
      <c r="R9" s="6" t="s">
        <v>37</v>
      </c>
      <c r="S9" s="6"/>
      <c r="T9" s="7">
        <f t="shared" ref="T9:T10" ca="1" si="2">C9+1</f>
        <v>42920.942228819447</v>
      </c>
      <c r="U9" s="6"/>
      <c r="V9" s="6"/>
      <c r="W9" s="6"/>
      <c r="X9" s="6"/>
      <c r="Y9" s="6"/>
    </row>
    <row r="10" spans="1:25" ht="12.75" customHeight="1">
      <c r="A10" s="6">
        <v>103</v>
      </c>
      <c r="B10" s="6">
        <v>643</v>
      </c>
      <c r="C10" s="7">
        <f t="shared" ca="1" si="0"/>
        <v>42919.942228819447</v>
      </c>
      <c r="D10" s="6" t="s">
        <v>29</v>
      </c>
      <c r="E10" s="6">
        <v>21</v>
      </c>
      <c r="F10" s="6">
        <v>2781.82</v>
      </c>
      <c r="G10" s="6">
        <v>7.0000000000000007E-2</v>
      </c>
      <c r="H10" s="8">
        <v>-695.26</v>
      </c>
      <c r="I10" s="6">
        <v>138.13999999999999</v>
      </c>
      <c r="J10" s="6">
        <v>35</v>
      </c>
      <c r="K10" s="6" t="s">
        <v>54</v>
      </c>
      <c r="L10" s="9"/>
      <c r="M10" s="9"/>
      <c r="N10" s="6" t="s">
        <v>39</v>
      </c>
      <c r="O10" s="6" t="s">
        <v>25</v>
      </c>
      <c r="P10" s="6" t="s">
        <v>26</v>
      </c>
      <c r="Q10" s="6" t="s">
        <v>55</v>
      </c>
      <c r="R10" s="6" t="s">
        <v>28</v>
      </c>
      <c r="S10" s="6"/>
      <c r="T10" s="7">
        <f t="shared" ca="1" si="2"/>
        <v>42920.942228819447</v>
      </c>
      <c r="U10" s="6"/>
      <c r="V10" s="6"/>
      <c r="W10" s="6"/>
      <c r="X10" s="6"/>
      <c r="Y10" s="6"/>
    </row>
    <row r="11" spans="1:25" ht="12.75" customHeight="1">
      <c r="A11" s="6">
        <v>107</v>
      </c>
      <c r="B11" s="6">
        <v>678</v>
      </c>
      <c r="C11" s="7">
        <f t="shared" ca="1" si="0"/>
        <v>42919.942228819447</v>
      </c>
      <c r="D11" s="6" t="s">
        <v>20</v>
      </c>
      <c r="E11" s="6">
        <v>44</v>
      </c>
      <c r="F11" s="6">
        <v>228.41</v>
      </c>
      <c r="G11" s="6">
        <v>7.0000000000000007E-2</v>
      </c>
      <c r="H11" s="8">
        <v>-226.36</v>
      </c>
      <c r="I11" s="6">
        <v>4.9800000000000004</v>
      </c>
      <c r="J11" s="6">
        <v>8.33</v>
      </c>
      <c r="K11" s="6" t="s">
        <v>56</v>
      </c>
      <c r="L11" s="9"/>
      <c r="M11" s="9"/>
      <c r="N11" s="6" t="s">
        <v>57</v>
      </c>
      <c r="O11" s="6" t="s">
        <v>25</v>
      </c>
      <c r="P11" s="6" t="s">
        <v>58</v>
      </c>
      <c r="Q11" s="6" t="s">
        <v>59</v>
      </c>
      <c r="R11" s="6" t="s">
        <v>37</v>
      </c>
      <c r="S11" s="6">
        <v>0.38</v>
      </c>
      <c r="T11" s="7">
        <f ca="1">C11+0</f>
        <v>42919.942228819447</v>
      </c>
      <c r="U11" s="6"/>
      <c r="V11" s="6"/>
      <c r="W11" s="6"/>
      <c r="X11" s="6"/>
      <c r="Y11" s="6"/>
    </row>
    <row r="12" spans="1:25" ht="12.75" customHeight="1">
      <c r="A12" s="6">
        <v>127</v>
      </c>
      <c r="B12" s="6">
        <v>807</v>
      </c>
      <c r="C12" s="7">
        <f t="shared" ca="1" si="0"/>
        <v>42919.942228819447</v>
      </c>
      <c r="D12" s="6" t="s">
        <v>60</v>
      </c>
      <c r="E12" s="6">
        <v>45</v>
      </c>
      <c r="F12" s="6">
        <v>196.85</v>
      </c>
      <c r="G12" s="6">
        <v>0.01</v>
      </c>
      <c r="H12" s="8">
        <v>-166.85</v>
      </c>
      <c r="I12" s="6">
        <v>4.28</v>
      </c>
      <c r="J12" s="6">
        <v>6.18</v>
      </c>
      <c r="K12" s="6" t="s">
        <v>61</v>
      </c>
      <c r="L12" s="9"/>
      <c r="M12" s="9"/>
      <c r="N12" s="6" t="s">
        <v>57</v>
      </c>
      <c r="O12" s="6" t="s">
        <v>25</v>
      </c>
      <c r="P12" s="6" t="s">
        <v>58</v>
      </c>
      <c r="Q12" s="6" t="s">
        <v>62</v>
      </c>
      <c r="R12" s="6" t="s">
        <v>37</v>
      </c>
      <c r="S12" s="6">
        <v>0.4</v>
      </c>
      <c r="T12" s="7">
        <f t="shared" ref="T12:T14" ca="1" si="3">C12+1</f>
        <v>42920.942228819447</v>
      </c>
      <c r="U12" s="6"/>
      <c r="V12" s="6"/>
      <c r="W12" s="6"/>
      <c r="X12" s="6"/>
      <c r="Y12" s="6"/>
    </row>
    <row r="13" spans="1:25" ht="12.75" customHeight="1">
      <c r="A13" s="6">
        <v>128</v>
      </c>
      <c r="B13" s="6">
        <v>807</v>
      </c>
      <c r="C13" s="7">
        <f t="shared" ca="1" si="0"/>
        <v>42919.942228819447</v>
      </c>
      <c r="D13" s="6" t="s">
        <v>60</v>
      </c>
      <c r="E13" s="6">
        <v>32</v>
      </c>
      <c r="F13" s="6">
        <v>124.56</v>
      </c>
      <c r="G13" s="6">
        <v>0.04</v>
      </c>
      <c r="H13" s="8">
        <v>-14.33</v>
      </c>
      <c r="I13" s="6">
        <v>3.95</v>
      </c>
      <c r="J13" s="6">
        <v>2</v>
      </c>
      <c r="K13" s="6" t="s">
        <v>61</v>
      </c>
      <c r="L13" s="9"/>
      <c r="M13" s="9"/>
      <c r="N13" s="6" t="s">
        <v>57</v>
      </c>
      <c r="O13" s="6" t="s">
        <v>25</v>
      </c>
      <c r="P13" s="6" t="s">
        <v>63</v>
      </c>
      <c r="Q13" s="6" t="s">
        <v>64</v>
      </c>
      <c r="R13" s="6" t="s">
        <v>65</v>
      </c>
      <c r="S13" s="6">
        <v>0.53</v>
      </c>
      <c r="T13" s="7">
        <f t="shared" ca="1" si="3"/>
        <v>42920.942228819447</v>
      </c>
      <c r="U13" s="6"/>
      <c r="V13" s="6"/>
      <c r="W13" s="6"/>
      <c r="X13" s="6"/>
      <c r="Y13" s="6"/>
    </row>
    <row r="14" spans="1:25" ht="12.75" customHeight="1">
      <c r="A14" s="6">
        <v>134</v>
      </c>
      <c r="B14" s="6">
        <v>868</v>
      </c>
      <c r="C14" s="7">
        <f t="shared" ca="1" si="0"/>
        <v>42919.942228819447</v>
      </c>
      <c r="D14" s="6" t="s">
        <v>43</v>
      </c>
      <c r="E14" s="6">
        <v>32</v>
      </c>
      <c r="F14" s="6">
        <v>716.84</v>
      </c>
      <c r="G14" s="6">
        <v>0</v>
      </c>
      <c r="H14" s="8">
        <v>134.72</v>
      </c>
      <c r="I14" s="6">
        <v>21.78</v>
      </c>
      <c r="J14" s="6">
        <v>5.94</v>
      </c>
      <c r="K14" s="6" t="s">
        <v>66</v>
      </c>
      <c r="L14" s="9"/>
      <c r="M14" s="9"/>
      <c r="N14" s="6" t="s">
        <v>57</v>
      </c>
      <c r="O14" s="6" t="s">
        <v>25</v>
      </c>
      <c r="P14" s="6" t="s">
        <v>32</v>
      </c>
      <c r="Q14" s="6" t="s">
        <v>45</v>
      </c>
      <c r="R14" s="6" t="s">
        <v>46</v>
      </c>
      <c r="S14" s="6">
        <v>0.5</v>
      </c>
      <c r="T14" s="7">
        <f t="shared" ca="1" si="3"/>
        <v>42920.942228819447</v>
      </c>
      <c r="U14" s="6"/>
      <c r="V14" s="6"/>
      <c r="W14" s="6"/>
      <c r="X14" s="6"/>
      <c r="Y14" s="6"/>
    </row>
    <row r="15" spans="1:25" ht="12.75" customHeight="1">
      <c r="A15" s="6">
        <v>135</v>
      </c>
      <c r="B15" s="6">
        <v>868</v>
      </c>
      <c r="C15" s="7">
        <f t="shared" ca="1" si="0"/>
        <v>42919.942228819447</v>
      </c>
      <c r="D15" s="6" t="s">
        <v>43</v>
      </c>
      <c r="E15" s="6">
        <v>31</v>
      </c>
      <c r="F15" s="6">
        <v>1474.33</v>
      </c>
      <c r="G15" s="6">
        <v>0.04</v>
      </c>
      <c r="H15" s="8">
        <v>114.46</v>
      </c>
      <c r="I15" s="6">
        <v>47.98</v>
      </c>
      <c r="J15" s="6">
        <v>3.61</v>
      </c>
      <c r="K15" s="6" t="s">
        <v>66</v>
      </c>
      <c r="L15" s="9"/>
      <c r="M15" s="9"/>
      <c r="N15" s="6" t="s">
        <v>57</v>
      </c>
      <c r="O15" s="6" t="s">
        <v>40</v>
      </c>
      <c r="P15" s="6" t="s">
        <v>67</v>
      </c>
      <c r="Q15" s="6" t="s">
        <v>68</v>
      </c>
      <c r="R15" s="6" t="s">
        <v>50</v>
      </c>
      <c r="S15" s="6">
        <v>0.71</v>
      </c>
      <c r="T15" s="7">
        <f ca="1">C15+2</f>
        <v>42921.942228819447</v>
      </c>
      <c r="U15" s="6"/>
      <c r="V15" s="6"/>
      <c r="W15" s="6"/>
      <c r="X15" s="6"/>
      <c r="Y15" s="6"/>
    </row>
    <row r="16" spans="1:25" ht="12.75" customHeight="1">
      <c r="A16" s="6">
        <v>149</v>
      </c>
      <c r="B16" s="6">
        <v>933</v>
      </c>
      <c r="C16" s="7">
        <f t="shared" ca="1" si="0"/>
        <v>42919.942228819447</v>
      </c>
      <c r="D16" s="6" t="s">
        <v>43</v>
      </c>
      <c r="E16" s="6">
        <v>15</v>
      </c>
      <c r="F16" s="6">
        <v>80.61</v>
      </c>
      <c r="G16" s="6">
        <v>0.02</v>
      </c>
      <c r="H16" s="8">
        <v>-4.7149999999999999</v>
      </c>
      <c r="I16" s="6">
        <v>5.28</v>
      </c>
      <c r="J16" s="6">
        <v>2.99</v>
      </c>
      <c r="K16" s="6" t="s">
        <v>69</v>
      </c>
      <c r="L16" s="9"/>
      <c r="M16" s="9"/>
      <c r="N16" s="6" t="s">
        <v>24</v>
      </c>
      <c r="O16" s="6" t="s">
        <v>25</v>
      </c>
      <c r="P16" s="6" t="s">
        <v>35</v>
      </c>
      <c r="Q16" s="6" t="s">
        <v>70</v>
      </c>
      <c r="R16" s="6" t="s">
        <v>37</v>
      </c>
      <c r="S16" s="6">
        <v>0.37</v>
      </c>
      <c r="T16" s="7">
        <f ca="1">C16+0</f>
        <v>42919.942228819447</v>
      </c>
      <c r="U16" s="6"/>
      <c r="V16" s="6"/>
      <c r="W16" s="6"/>
      <c r="X16" s="6"/>
      <c r="Y16" s="6"/>
    </row>
    <row r="17" spans="1:25" ht="12.75" customHeight="1">
      <c r="A17" s="6">
        <v>160</v>
      </c>
      <c r="B17" s="6">
        <v>995</v>
      </c>
      <c r="C17" s="7">
        <f t="shared" ca="1" si="0"/>
        <v>42919.942228819447</v>
      </c>
      <c r="D17" s="6" t="s">
        <v>60</v>
      </c>
      <c r="E17" s="6">
        <v>46</v>
      </c>
      <c r="F17" s="6">
        <v>1815.49</v>
      </c>
      <c r="G17" s="6">
        <v>0.03</v>
      </c>
      <c r="H17" s="8">
        <v>782.91</v>
      </c>
      <c r="I17" s="6">
        <v>39.89</v>
      </c>
      <c r="J17" s="6">
        <v>3.04</v>
      </c>
      <c r="K17" s="6" t="s">
        <v>61</v>
      </c>
      <c r="L17" s="9"/>
      <c r="M17" s="9"/>
      <c r="N17" s="6" t="s">
        <v>57</v>
      </c>
      <c r="O17" s="6" t="s">
        <v>47</v>
      </c>
      <c r="P17" s="6" t="s">
        <v>48</v>
      </c>
      <c r="Q17" s="6" t="s">
        <v>71</v>
      </c>
      <c r="R17" s="6" t="s">
        <v>65</v>
      </c>
      <c r="S17" s="6">
        <v>0.53</v>
      </c>
      <c r="T17" s="7">
        <f t="shared" ref="T17:T18" ca="1" si="4">C17+1</f>
        <v>42920.942228819447</v>
      </c>
      <c r="U17" s="6"/>
      <c r="V17" s="6"/>
      <c r="W17" s="6"/>
      <c r="X17" s="6"/>
      <c r="Y17" s="6"/>
    </row>
    <row r="18" spans="1:25" ht="12.75" customHeight="1">
      <c r="A18" s="6">
        <v>161</v>
      </c>
      <c r="B18" s="6">
        <v>998</v>
      </c>
      <c r="C18" s="7">
        <f t="shared" ca="1" si="0"/>
        <v>42919.942228819447</v>
      </c>
      <c r="D18" s="6" t="s">
        <v>43</v>
      </c>
      <c r="E18" s="6">
        <v>16</v>
      </c>
      <c r="F18" s="6">
        <v>248.26</v>
      </c>
      <c r="G18" s="6">
        <v>7.0000000000000007E-2</v>
      </c>
      <c r="H18" s="8">
        <v>93.8</v>
      </c>
      <c r="I18" s="6">
        <v>15.74</v>
      </c>
      <c r="J18" s="6">
        <v>1.39</v>
      </c>
      <c r="K18" s="6" t="s">
        <v>72</v>
      </c>
      <c r="L18" s="9"/>
      <c r="M18" s="9"/>
      <c r="N18" s="6" t="s">
        <v>24</v>
      </c>
      <c r="O18" s="6" t="s">
        <v>25</v>
      </c>
      <c r="P18" s="6" t="s">
        <v>73</v>
      </c>
      <c r="Q18" s="6" t="s">
        <v>74</v>
      </c>
      <c r="R18" s="6" t="s">
        <v>37</v>
      </c>
      <c r="S18" s="6">
        <v>0.4</v>
      </c>
      <c r="T18" s="7">
        <f t="shared" ca="1" si="4"/>
        <v>42920.942228819447</v>
      </c>
      <c r="U18" s="6"/>
      <c r="V18" s="6"/>
      <c r="W18" s="6"/>
      <c r="X18" s="6"/>
      <c r="Y18" s="6"/>
    </row>
    <row r="19" spans="1:25" ht="12.75" customHeight="1">
      <c r="A19" s="6">
        <v>175</v>
      </c>
      <c r="B19" s="6">
        <v>1154</v>
      </c>
      <c r="C19" s="7">
        <f t="shared" ca="1" si="0"/>
        <v>42919.942228819447</v>
      </c>
      <c r="D19" s="6" t="s">
        <v>75</v>
      </c>
      <c r="E19" s="6">
        <v>44</v>
      </c>
      <c r="F19" s="6">
        <v>4462.2299999999996</v>
      </c>
      <c r="G19" s="6">
        <v>0.04</v>
      </c>
      <c r="H19" s="8">
        <v>440.72</v>
      </c>
      <c r="I19" s="6">
        <v>100.98</v>
      </c>
      <c r="J19" s="6">
        <v>26.22</v>
      </c>
      <c r="K19" s="6" t="s">
        <v>76</v>
      </c>
      <c r="L19" s="9"/>
      <c r="M19" s="9"/>
      <c r="N19" s="6" t="s">
        <v>57</v>
      </c>
      <c r="O19" s="6" t="s">
        <v>47</v>
      </c>
      <c r="P19" s="6" t="s">
        <v>77</v>
      </c>
      <c r="Q19" s="6" t="s">
        <v>78</v>
      </c>
      <c r="R19" s="6" t="s">
        <v>79</v>
      </c>
      <c r="S19" s="6">
        <v>0.6</v>
      </c>
      <c r="T19" s="7">
        <f t="shared" ref="T19:T20" ca="1" si="5">C19+2</f>
        <v>42921.942228819447</v>
      </c>
      <c r="U19" s="6"/>
      <c r="V19" s="6"/>
      <c r="W19" s="6"/>
      <c r="X19" s="6"/>
      <c r="Y19" s="6"/>
    </row>
    <row r="20" spans="1:25" ht="12.75" customHeight="1">
      <c r="A20" s="6">
        <v>176</v>
      </c>
      <c r="B20" s="6">
        <v>1154</v>
      </c>
      <c r="C20" s="7">
        <f t="shared" ca="1" si="0"/>
        <v>42919.942228819447</v>
      </c>
      <c r="D20" s="6" t="s">
        <v>75</v>
      </c>
      <c r="E20" s="6">
        <v>11</v>
      </c>
      <c r="F20" s="6">
        <v>663.78400000000011</v>
      </c>
      <c r="G20" s="6">
        <v>0.25</v>
      </c>
      <c r="H20" s="8">
        <v>-481.041</v>
      </c>
      <c r="I20" s="6">
        <v>71.37</v>
      </c>
      <c r="J20" s="6">
        <v>69</v>
      </c>
      <c r="K20" s="6" t="s">
        <v>76</v>
      </c>
      <c r="L20" s="9"/>
      <c r="M20" s="9"/>
      <c r="N20" s="6" t="s">
        <v>57</v>
      </c>
      <c r="O20" s="6" t="s">
        <v>47</v>
      </c>
      <c r="P20" s="6" t="s">
        <v>80</v>
      </c>
      <c r="Q20" s="6" t="s">
        <v>81</v>
      </c>
      <c r="R20" s="6" t="s">
        <v>28</v>
      </c>
      <c r="S20" s="6">
        <v>0.68</v>
      </c>
      <c r="T20" s="7">
        <f t="shared" ca="1" si="5"/>
        <v>42921.942228819447</v>
      </c>
      <c r="U20" s="6"/>
      <c r="V20" s="6"/>
      <c r="W20" s="6"/>
      <c r="X20" s="6"/>
      <c r="Y20" s="6"/>
    </row>
    <row r="21" spans="1:25" ht="12.75" customHeight="1">
      <c r="A21" s="6">
        <v>203</v>
      </c>
      <c r="B21" s="6">
        <v>1344</v>
      </c>
      <c r="C21" s="7">
        <f t="shared" ca="1" si="0"/>
        <v>42919.942228819447</v>
      </c>
      <c r="D21" s="6" t="s">
        <v>20</v>
      </c>
      <c r="E21" s="6">
        <v>15</v>
      </c>
      <c r="F21" s="6">
        <v>834.904</v>
      </c>
      <c r="G21" s="6">
        <v>0.06</v>
      </c>
      <c r="H21" s="8">
        <v>-11.681999999999999</v>
      </c>
      <c r="I21" s="6">
        <v>65.989999999999995</v>
      </c>
      <c r="J21" s="6">
        <v>5.26</v>
      </c>
      <c r="K21" s="6" t="s">
        <v>82</v>
      </c>
      <c r="L21" s="9"/>
      <c r="M21" s="9"/>
      <c r="N21" s="6" t="s">
        <v>39</v>
      </c>
      <c r="O21" s="6" t="s">
        <v>40</v>
      </c>
      <c r="P21" s="6" t="s">
        <v>41</v>
      </c>
      <c r="Q21" s="6" t="s">
        <v>83</v>
      </c>
      <c r="R21" s="6" t="s">
        <v>37</v>
      </c>
      <c r="S21" s="6">
        <v>0.59</v>
      </c>
      <c r="T21" s="7">
        <f ca="1">C21+7</f>
        <v>42926.942228819447</v>
      </c>
      <c r="U21" s="6"/>
      <c r="V21" s="6"/>
      <c r="W21" s="6"/>
      <c r="X21" s="6"/>
      <c r="Y21" s="6"/>
    </row>
    <row r="22" spans="1:25" ht="12.75" customHeight="1">
      <c r="A22" s="6">
        <v>204</v>
      </c>
      <c r="B22" s="6">
        <v>1344</v>
      </c>
      <c r="C22" s="7">
        <f t="shared" ca="1" si="0"/>
        <v>42919.942228819447</v>
      </c>
      <c r="D22" s="6" t="s">
        <v>20</v>
      </c>
      <c r="E22" s="6">
        <v>18</v>
      </c>
      <c r="F22" s="6">
        <v>2480.9205000000002</v>
      </c>
      <c r="G22" s="6">
        <v>0.01</v>
      </c>
      <c r="H22" s="8">
        <v>313.57800000000003</v>
      </c>
      <c r="I22" s="6">
        <v>155.99</v>
      </c>
      <c r="J22" s="6">
        <v>8.99</v>
      </c>
      <c r="K22" s="6" t="s">
        <v>82</v>
      </c>
      <c r="L22" s="9"/>
      <c r="M22" s="9"/>
      <c r="N22" s="6" t="s">
        <v>39</v>
      </c>
      <c r="O22" s="6" t="s">
        <v>40</v>
      </c>
      <c r="P22" s="6" t="s">
        <v>41</v>
      </c>
      <c r="Q22" s="6" t="s">
        <v>84</v>
      </c>
      <c r="R22" s="6" t="s">
        <v>37</v>
      </c>
      <c r="S22" s="6">
        <v>0.57999999999999996</v>
      </c>
      <c r="T22" s="7">
        <f ca="1">C22+4</f>
        <v>42923.942228819447</v>
      </c>
      <c r="U22" s="6"/>
      <c r="V22" s="6"/>
      <c r="W22" s="6"/>
      <c r="X22" s="6"/>
      <c r="Y22" s="6"/>
    </row>
    <row r="23" spans="1:25" ht="12.75" customHeight="1">
      <c r="A23" s="6">
        <v>213</v>
      </c>
      <c r="B23" s="6">
        <v>1412</v>
      </c>
      <c r="C23" s="7">
        <f t="shared" ca="1" si="0"/>
        <v>42919.942228819447</v>
      </c>
      <c r="D23" s="6" t="s">
        <v>43</v>
      </c>
      <c r="E23" s="6">
        <v>13</v>
      </c>
      <c r="F23" s="6">
        <v>59.03</v>
      </c>
      <c r="G23" s="6">
        <v>0.1</v>
      </c>
      <c r="H23" s="8">
        <v>26.92</v>
      </c>
      <c r="I23" s="6">
        <v>3.69</v>
      </c>
      <c r="J23" s="6">
        <v>0.5</v>
      </c>
      <c r="K23" s="6" t="s">
        <v>44</v>
      </c>
      <c r="L23" s="9"/>
      <c r="M23" s="9"/>
      <c r="N23" s="6" t="s">
        <v>31</v>
      </c>
      <c r="O23" s="6" t="s">
        <v>25</v>
      </c>
      <c r="P23" s="6" t="s">
        <v>85</v>
      </c>
      <c r="Q23" s="6" t="s">
        <v>86</v>
      </c>
      <c r="R23" s="6" t="s">
        <v>37</v>
      </c>
      <c r="S23" s="6">
        <v>0.38</v>
      </c>
      <c r="T23" s="7">
        <f t="shared" ref="T23:T25" ca="1" si="6">C23+2</f>
        <v>42921.942228819447</v>
      </c>
      <c r="U23" s="6"/>
      <c r="V23" s="6"/>
      <c r="W23" s="6"/>
      <c r="X23" s="6"/>
      <c r="Y23" s="6"/>
    </row>
    <row r="24" spans="1:25" ht="12.75" customHeight="1">
      <c r="A24" s="6">
        <v>214</v>
      </c>
      <c r="B24" s="6">
        <v>1412</v>
      </c>
      <c r="C24" s="7">
        <f t="shared" ca="1" si="0"/>
        <v>42919.942228819447</v>
      </c>
      <c r="D24" s="6" t="s">
        <v>43</v>
      </c>
      <c r="E24" s="6">
        <v>21</v>
      </c>
      <c r="F24" s="6">
        <v>97.48</v>
      </c>
      <c r="G24" s="6">
        <v>0.05</v>
      </c>
      <c r="H24" s="8">
        <v>-5.77</v>
      </c>
      <c r="I24" s="6">
        <v>4.71</v>
      </c>
      <c r="J24" s="6">
        <v>0.7</v>
      </c>
      <c r="K24" s="6" t="s">
        <v>44</v>
      </c>
      <c r="L24" s="9"/>
      <c r="M24" s="9"/>
      <c r="N24" s="6" t="s">
        <v>31</v>
      </c>
      <c r="O24" s="6" t="s">
        <v>25</v>
      </c>
      <c r="P24" s="6" t="s">
        <v>63</v>
      </c>
      <c r="Q24" s="6" t="s">
        <v>87</v>
      </c>
      <c r="R24" s="6" t="s">
        <v>65</v>
      </c>
      <c r="S24" s="6">
        <v>0.8</v>
      </c>
      <c r="T24" s="7">
        <f t="shared" ca="1" si="6"/>
        <v>42921.942228819447</v>
      </c>
      <c r="U24" s="6"/>
      <c r="V24" s="6"/>
      <c r="W24" s="6"/>
      <c r="X24" s="6"/>
      <c r="Y24" s="6"/>
    </row>
    <row r="25" spans="1:25" ht="12.75" customHeight="1">
      <c r="A25" s="6">
        <v>229</v>
      </c>
      <c r="B25" s="6">
        <v>1539</v>
      </c>
      <c r="C25" s="7">
        <f t="shared" ca="1" si="0"/>
        <v>42919.942228819447</v>
      </c>
      <c r="D25" s="6" t="s">
        <v>20</v>
      </c>
      <c r="E25" s="6">
        <v>33</v>
      </c>
      <c r="F25" s="6">
        <v>511.83</v>
      </c>
      <c r="G25" s="6">
        <v>0.1</v>
      </c>
      <c r="H25" s="8">
        <v>-172.87950000000001</v>
      </c>
      <c r="I25" s="6">
        <v>15.99</v>
      </c>
      <c r="J25" s="6">
        <v>13.18</v>
      </c>
      <c r="K25" s="6" t="s">
        <v>88</v>
      </c>
      <c r="L25" s="9"/>
      <c r="M25" s="9"/>
      <c r="N25" s="6" t="s">
        <v>39</v>
      </c>
      <c r="O25" s="6" t="s">
        <v>25</v>
      </c>
      <c r="P25" s="6" t="s">
        <v>35</v>
      </c>
      <c r="Q25" s="6" t="s">
        <v>89</v>
      </c>
      <c r="R25" s="6" t="s">
        <v>37</v>
      </c>
      <c r="S25" s="6">
        <v>0.37</v>
      </c>
      <c r="T25" s="7">
        <f t="shared" ca="1" si="6"/>
        <v>42921.942228819447</v>
      </c>
      <c r="U25" s="6"/>
      <c r="V25" s="6"/>
      <c r="W25" s="6"/>
      <c r="X25" s="6"/>
      <c r="Y25" s="6"/>
    </row>
    <row r="26" spans="1:25" ht="12.75" customHeight="1">
      <c r="A26" s="6">
        <v>3014</v>
      </c>
      <c r="B26" s="6">
        <v>21671</v>
      </c>
      <c r="C26" s="7">
        <f t="shared" ca="1" si="0"/>
        <v>42919.942228819447</v>
      </c>
      <c r="D26" s="6" t="s">
        <v>29</v>
      </c>
      <c r="E26" s="6">
        <v>15</v>
      </c>
      <c r="F26" s="6">
        <v>670.94</v>
      </c>
      <c r="G26" s="6">
        <v>0.02</v>
      </c>
      <c r="H26" s="8">
        <v>87.51</v>
      </c>
      <c r="I26" s="6">
        <v>45.19</v>
      </c>
      <c r="J26" s="6">
        <v>1.99</v>
      </c>
      <c r="K26" s="6" t="s">
        <v>90</v>
      </c>
      <c r="L26" s="9" t="s">
        <v>91</v>
      </c>
      <c r="M26" s="9" t="s">
        <v>92</v>
      </c>
      <c r="N26" s="6" t="s">
        <v>31</v>
      </c>
      <c r="O26" s="6" t="s">
        <v>40</v>
      </c>
      <c r="P26" s="6" t="s">
        <v>67</v>
      </c>
      <c r="Q26" s="6" t="s">
        <v>93</v>
      </c>
      <c r="R26" s="6" t="s">
        <v>50</v>
      </c>
      <c r="S26" s="6">
        <v>0.55000000000000004</v>
      </c>
      <c r="T26" s="7">
        <f ca="1">C26+3</f>
        <v>42922.942228819447</v>
      </c>
      <c r="U26" s="6"/>
      <c r="V26" s="6"/>
      <c r="W26" s="6"/>
      <c r="X26" s="6"/>
      <c r="Y26" s="6"/>
    </row>
    <row r="27" spans="1:25" ht="12.75" customHeight="1">
      <c r="A27" s="6">
        <v>3156</v>
      </c>
      <c r="B27" s="6">
        <v>22657</v>
      </c>
      <c r="C27" s="7">
        <f t="shared" ca="1" si="0"/>
        <v>42919.942228819447</v>
      </c>
      <c r="D27" s="6" t="s">
        <v>29</v>
      </c>
      <c r="E27" s="6">
        <v>36</v>
      </c>
      <c r="F27" s="6">
        <v>9544.18</v>
      </c>
      <c r="G27" s="6">
        <v>0</v>
      </c>
      <c r="H27" s="8">
        <v>3392.88</v>
      </c>
      <c r="I27" s="6">
        <v>256.99</v>
      </c>
      <c r="J27" s="6">
        <v>11.25</v>
      </c>
      <c r="K27" s="6" t="s">
        <v>94</v>
      </c>
      <c r="L27" s="9"/>
      <c r="M27" s="9"/>
      <c r="N27" s="6" t="s">
        <v>39</v>
      </c>
      <c r="O27" s="6" t="s">
        <v>40</v>
      </c>
      <c r="P27" s="6" t="s">
        <v>67</v>
      </c>
      <c r="Q27" s="6" t="s">
        <v>95</v>
      </c>
      <c r="R27" s="6" t="s">
        <v>37</v>
      </c>
      <c r="S27" s="6">
        <v>0.51</v>
      </c>
      <c r="T27" s="7">
        <f t="shared" ref="T27:T30" ca="1" si="7">C27+1</f>
        <v>42920.942228819447</v>
      </c>
      <c r="U27" s="6"/>
      <c r="V27" s="6"/>
      <c r="W27" s="6"/>
      <c r="X27" s="6"/>
      <c r="Y27" s="6"/>
    </row>
    <row r="28" spans="1:25" ht="12.75" customHeight="1">
      <c r="A28" s="6">
        <v>3157</v>
      </c>
      <c r="B28" s="6">
        <v>22657</v>
      </c>
      <c r="C28" s="7">
        <f t="shared" ca="1" si="0"/>
        <v>42919.942228819447</v>
      </c>
      <c r="D28" s="6" t="s">
        <v>29</v>
      </c>
      <c r="E28" s="6">
        <v>8</v>
      </c>
      <c r="F28" s="6">
        <v>32.92</v>
      </c>
      <c r="G28" s="6">
        <v>0.05</v>
      </c>
      <c r="H28" s="8">
        <v>-7.73</v>
      </c>
      <c r="I28" s="6">
        <v>3.95</v>
      </c>
      <c r="J28" s="6">
        <v>2</v>
      </c>
      <c r="K28" s="6" t="s">
        <v>94</v>
      </c>
      <c r="L28" s="9"/>
      <c r="M28" s="9"/>
      <c r="N28" s="6" t="s">
        <v>39</v>
      </c>
      <c r="O28" s="6" t="s">
        <v>25</v>
      </c>
      <c r="P28" s="6" t="s">
        <v>63</v>
      </c>
      <c r="Q28" s="6" t="s">
        <v>64</v>
      </c>
      <c r="R28" s="6" t="s">
        <v>65</v>
      </c>
      <c r="S28" s="6">
        <v>0.53</v>
      </c>
      <c r="T28" s="7">
        <f t="shared" ca="1" si="7"/>
        <v>42920.942228819447</v>
      </c>
      <c r="U28" s="6"/>
      <c r="V28" s="6"/>
      <c r="W28" s="6"/>
      <c r="X28" s="6"/>
      <c r="Y28" s="6"/>
    </row>
    <row r="29" spans="1:25" ht="12.75" customHeight="1">
      <c r="A29" s="6">
        <v>3238</v>
      </c>
      <c r="B29" s="6">
        <v>23207</v>
      </c>
      <c r="C29" s="7">
        <f t="shared" ca="1" si="0"/>
        <v>42919.942228819447</v>
      </c>
      <c r="D29" s="6" t="s">
        <v>75</v>
      </c>
      <c r="E29" s="6">
        <v>11</v>
      </c>
      <c r="F29" s="6">
        <v>336.91</v>
      </c>
      <c r="G29" s="6">
        <v>0.1</v>
      </c>
      <c r="H29" s="8">
        <v>42.5</v>
      </c>
      <c r="I29" s="6">
        <v>30.98</v>
      </c>
      <c r="J29" s="6">
        <v>8.74</v>
      </c>
      <c r="K29" s="6" t="s">
        <v>94</v>
      </c>
      <c r="L29" s="9"/>
      <c r="M29" s="9"/>
      <c r="N29" s="6" t="s">
        <v>39</v>
      </c>
      <c r="O29" s="6" t="s">
        <v>25</v>
      </c>
      <c r="P29" s="6" t="s">
        <v>58</v>
      </c>
      <c r="Q29" s="6" t="s">
        <v>96</v>
      </c>
      <c r="R29" s="6" t="s">
        <v>37</v>
      </c>
      <c r="S29" s="6">
        <v>0.4</v>
      </c>
      <c r="T29" s="7">
        <f t="shared" ca="1" si="7"/>
        <v>42920.942228819447</v>
      </c>
      <c r="U29" s="6"/>
      <c r="V29" s="6"/>
      <c r="W29" s="6"/>
      <c r="X29" s="6"/>
      <c r="Y29" s="6"/>
    </row>
    <row r="30" spans="1:25" ht="12.75" customHeight="1">
      <c r="A30" s="6">
        <v>3346</v>
      </c>
      <c r="B30" s="6">
        <v>23940</v>
      </c>
      <c r="C30" s="7">
        <f t="shared" ca="1" si="0"/>
        <v>42919.942228819447</v>
      </c>
      <c r="D30" s="6" t="s">
        <v>60</v>
      </c>
      <c r="E30" s="6">
        <v>20</v>
      </c>
      <c r="F30" s="6">
        <v>138.52000000000001</v>
      </c>
      <c r="G30" s="6">
        <v>0.03</v>
      </c>
      <c r="H30" s="8">
        <v>-895.24</v>
      </c>
      <c r="I30" s="6">
        <v>4.4800000000000004</v>
      </c>
      <c r="J30" s="6">
        <v>49</v>
      </c>
      <c r="K30" s="6" t="s">
        <v>97</v>
      </c>
      <c r="L30" s="9"/>
      <c r="M30" s="9"/>
      <c r="N30" s="6" t="s">
        <v>57</v>
      </c>
      <c r="O30" s="6" t="s">
        <v>25</v>
      </c>
      <c r="P30" s="6" t="s">
        <v>32</v>
      </c>
      <c r="Q30" s="6" t="s">
        <v>98</v>
      </c>
      <c r="R30" s="6" t="s">
        <v>28</v>
      </c>
      <c r="S30" s="6">
        <v>0.6</v>
      </c>
      <c r="T30" s="7">
        <f t="shared" ca="1" si="7"/>
        <v>42920.942228819447</v>
      </c>
      <c r="U30" s="6"/>
      <c r="V30" s="6"/>
      <c r="W30" s="6"/>
      <c r="X30" s="6"/>
      <c r="Y30" s="6"/>
    </row>
    <row r="31" spans="1:25" ht="12.75" customHeight="1">
      <c r="A31" s="6">
        <v>3347</v>
      </c>
      <c r="B31" s="6">
        <v>23940</v>
      </c>
      <c r="C31" s="7">
        <f t="shared" ca="1" si="0"/>
        <v>42919.942228819447</v>
      </c>
      <c r="D31" s="6" t="s">
        <v>60</v>
      </c>
      <c r="E31" s="6">
        <v>11</v>
      </c>
      <c r="F31" s="6">
        <v>1735.59</v>
      </c>
      <c r="G31" s="6">
        <v>0.02</v>
      </c>
      <c r="H31" s="8">
        <v>-506.43</v>
      </c>
      <c r="I31" s="6">
        <v>150.88999999999999</v>
      </c>
      <c r="J31" s="6">
        <v>60.2</v>
      </c>
      <c r="K31" s="6" t="s">
        <v>97</v>
      </c>
      <c r="L31" s="9"/>
      <c r="M31" s="9"/>
      <c r="N31" s="6" t="s">
        <v>57</v>
      </c>
      <c r="O31" s="6" t="s">
        <v>47</v>
      </c>
      <c r="P31" s="6" t="s">
        <v>99</v>
      </c>
      <c r="Q31" s="6" t="s">
        <v>100</v>
      </c>
      <c r="R31" s="6" t="s">
        <v>34</v>
      </c>
      <c r="S31" s="6">
        <v>0.77</v>
      </c>
      <c r="T31" s="7">
        <f ca="1">C31+3</f>
        <v>42922.942228819447</v>
      </c>
      <c r="U31" s="6"/>
      <c r="V31" s="6"/>
      <c r="W31" s="6"/>
      <c r="X31" s="6"/>
      <c r="Y31" s="6"/>
    </row>
    <row r="32" spans="1:25" ht="12.75" customHeight="1">
      <c r="A32" s="6">
        <v>3425</v>
      </c>
      <c r="B32" s="6">
        <v>24450</v>
      </c>
      <c r="C32" s="7">
        <f t="shared" ca="1" si="0"/>
        <v>42919.942228819447</v>
      </c>
      <c r="D32" s="6" t="s">
        <v>75</v>
      </c>
      <c r="E32" s="6">
        <v>37</v>
      </c>
      <c r="F32" s="6">
        <v>443.35</v>
      </c>
      <c r="G32" s="6">
        <v>0.02</v>
      </c>
      <c r="H32" s="8">
        <v>-21.73</v>
      </c>
      <c r="I32" s="6">
        <v>11.97</v>
      </c>
      <c r="J32" s="6">
        <v>4.9800000000000004</v>
      </c>
      <c r="K32" s="6" t="s">
        <v>101</v>
      </c>
      <c r="L32" s="9"/>
      <c r="M32" s="9"/>
      <c r="N32" s="6" t="s">
        <v>31</v>
      </c>
      <c r="O32" s="6" t="s">
        <v>25</v>
      </c>
      <c r="P32" s="6" t="s">
        <v>32</v>
      </c>
      <c r="Q32" s="6" t="s">
        <v>102</v>
      </c>
      <c r="R32" s="6" t="s">
        <v>37</v>
      </c>
      <c r="S32" s="6">
        <v>0.57999999999999996</v>
      </c>
      <c r="T32" s="7">
        <f ca="1">C32+2</f>
        <v>42921.942228819447</v>
      </c>
      <c r="U32" s="6"/>
      <c r="V32" s="6"/>
      <c r="W32" s="6"/>
      <c r="X32" s="6"/>
      <c r="Y32" s="6"/>
    </row>
    <row r="33" spans="1:25" ht="12.75" customHeight="1">
      <c r="A33" s="6">
        <v>3426</v>
      </c>
      <c r="B33" s="6">
        <v>24450</v>
      </c>
      <c r="C33" s="7">
        <f t="shared" ca="1" si="0"/>
        <v>42919.942228819447</v>
      </c>
      <c r="D33" s="6" t="s">
        <v>75</v>
      </c>
      <c r="E33" s="6">
        <v>41</v>
      </c>
      <c r="F33" s="6">
        <v>392.61</v>
      </c>
      <c r="G33" s="6">
        <v>0.08</v>
      </c>
      <c r="H33" s="8">
        <v>-100.15</v>
      </c>
      <c r="I33" s="6">
        <v>9.48</v>
      </c>
      <c r="J33" s="6">
        <v>7.29</v>
      </c>
      <c r="K33" s="6" t="s">
        <v>101</v>
      </c>
      <c r="L33" s="9"/>
      <c r="M33" s="9"/>
      <c r="N33" s="6" t="s">
        <v>31</v>
      </c>
      <c r="O33" s="6" t="s">
        <v>47</v>
      </c>
      <c r="P33" s="6" t="s">
        <v>48</v>
      </c>
      <c r="Q33" s="6" t="s">
        <v>103</v>
      </c>
      <c r="R33" s="6" t="s">
        <v>50</v>
      </c>
      <c r="S33" s="6">
        <v>0.45</v>
      </c>
      <c r="T33" s="7">
        <f ca="1">C33+3</f>
        <v>42922.942228819447</v>
      </c>
      <c r="U33" s="6"/>
      <c r="V33" s="6"/>
      <c r="W33" s="6"/>
      <c r="X33" s="6"/>
      <c r="Y33" s="6"/>
    </row>
    <row r="34" spans="1:25" ht="12.75" customHeight="1">
      <c r="A34" s="6">
        <v>3427</v>
      </c>
      <c r="B34" s="6">
        <v>24450</v>
      </c>
      <c r="C34" s="7">
        <f t="shared" ca="1" si="0"/>
        <v>42919.942228819447</v>
      </c>
      <c r="D34" s="6" t="s">
        <v>75</v>
      </c>
      <c r="E34" s="6">
        <v>4</v>
      </c>
      <c r="F34" s="6">
        <v>30.85</v>
      </c>
      <c r="G34" s="6">
        <v>0.03</v>
      </c>
      <c r="H34" s="8">
        <v>-12.88</v>
      </c>
      <c r="I34" s="6">
        <v>5.98</v>
      </c>
      <c r="J34" s="6">
        <v>5.79</v>
      </c>
      <c r="K34" s="6" t="s">
        <v>101</v>
      </c>
      <c r="L34" s="9"/>
      <c r="M34" s="9"/>
      <c r="N34" s="6" t="s">
        <v>31</v>
      </c>
      <c r="O34" s="6" t="s">
        <v>25</v>
      </c>
      <c r="P34" s="6" t="s">
        <v>58</v>
      </c>
      <c r="Q34" s="6" t="s">
        <v>104</v>
      </c>
      <c r="R34" s="6" t="s">
        <v>37</v>
      </c>
      <c r="S34" s="6">
        <v>0.36</v>
      </c>
      <c r="T34" s="7">
        <f ca="1">C34+2</f>
        <v>42921.942228819447</v>
      </c>
      <c r="U34" s="6"/>
      <c r="V34" s="6"/>
      <c r="W34" s="6"/>
      <c r="X34" s="6"/>
      <c r="Y34" s="6"/>
    </row>
    <row r="35" spans="1:25" ht="12.75" customHeight="1">
      <c r="A35" s="6">
        <v>3446</v>
      </c>
      <c r="B35" s="6">
        <v>24580</v>
      </c>
      <c r="C35" s="7">
        <f t="shared" ca="1" si="0"/>
        <v>42919.942228819447</v>
      </c>
      <c r="D35" s="6" t="s">
        <v>29</v>
      </c>
      <c r="E35" s="6">
        <v>25</v>
      </c>
      <c r="F35" s="6">
        <v>1081.22</v>
      </c>
      <c r="G35" s="6">
        <v>0.08</v>
      </c>
      <c r="H35" s="8">
        <v>130.80000000000001</v>
      </c>
      <c r="I35" s="6">
        <v>43.98</v>
      </c>
      <c r="J35" s="6">
        <v>8.99</v>
      </c>
      <c r="K35" s="6" t="s">
        <v>105</v>
      </c>
      <c r="L35" s="9"/>
      <c r="M35" s="9"/>
      <c r="N35" s="6" t="s">
        <v>39</v>
      </c>
      <c r="O35" s="6" t="s">
        <v>25</v>
      </c>
      <c r="P35" s="6" t="s">
        <v>106</v>
      </c>
      <c r="Q35" s="6" t="s">
        <v>107</v>
      </c>
      <c r="R35" s="6" t="s">
        <v>50</v>
      </c>
      <c r="S35" s="6">
        <v>0.57999999999999996</v>
      </c>
      <c r="T35" s="7">
        <f ca="1">C35+1</f>
        <v>42920.942228819447</v>
      </c>
      <c r="U35" s="6"/>
      <c r="V35" s="6"/>
      <c r="W35" s="6"/>
      <c r="X35" s="6"/>
      <c r="Y35" s="6"/>
    </row>
    <row r="36" spans="1:25" ht="12.75" customHeight="1">
      <c r="A36" s="6">
        <v>3447</v>
      </c>
      <c r="B36" s="6">
        <v>24580</v>
      </c>
      <c r="C36" s="7">
        <f t="shared" ca="1" si="0"/>
        <v>42919.942228819447</v>
      </c>
      <c r="D36" s="6" t="s">
        <v>29</v>
      </c>
      <c r="E36" s="6">
        <v>14</v>
      </c>
      <c r="F36" s="6">
        <v>36.409999999999997</v>
      </c>
      <c r="G36" s="6">
        <v>0.01</v>
      </c>
      <c r="H36" s="8">
        <v>-31.45</v>
      </c>
      <c r="I36" s="6">
        <v>2.23</v>
      </c>
      <c r="J36" s="6">
        <v>4.57</v>
      </c>
      <c r="K36" s="6" t="s">
        <v>105</v>
      </c>
      <c r="L36" s="9"/>
      <c r="M36" s="9"/>
      <c r="N36" s="6" t="s">
        <v>39</v>
      </c>
      <c r="O36" s="6" t="s">
        <v>47</v>
      </c>
      <c r="P36" s="6" t="s">
        <v>48</v>
      </c>
      <c r="Q36" s="6" t="s">
        <v>108</v>
      </c>
      <c r="R36" s="6" t="s">
        <v>50</v>
      </c>
      <c r="S36" s="6">
        <v>0.41</v>
      </c>
      <c r="T36" s="7">
        <f t="shared" ref="T36:T40" ca="1" si="8">C36+2</f>
        <v>42921.942228819447</v>
      </c>
      <c r="U36" s="6"/>
      <c r="V36" s="6"/>
      <c r="W36" s="6"/>
      <c r="X36" s="6"/>
      <c r="Y36" s="6"/>
    </row>
    <row r="37" spans="1:25" ht="12.75" customHeight="1">
      <c r="A37" s="6">
        <v>3488</v>
      </c>
      <c r="B37" s="6">
        <v>24833</v>
      </c>
      <c r="C37" s="7">
        <f t="shared" ca="1" si="0"/>
        <v>42919.942228819447</v>
      </c>
      <c r="D37" s="6" t="s">
        <v>43</v>
      </c>
      <c r="E37" s="6">
        <v>45</v>
      </c>
      <c r="F37" s="6">
        <v>5205.83</v>
      </c>
      <c r="G37" s="6">
        <v>0.08</v>
      </c>
      <c r="H37" s="8">
        <v>-818.76600000000008</v>
      </c>
      <c r="I37" s="6">
        <v>124.49</v>
      </c>
      <c r="J37" s="6">
        <v>51.94</v>
      </c>
      <c r="K37" s="6" t="s">
        <v>109</v>
      </c>
      <c r="L37" s="9"/>
      <c r="M37" s="9"/>
      <c r="N37" s="6" t="s">
        <v>24</v>
      </c>
      <c r="O37" s="6" t="s">
        <v>47</v>
      </c>
      <c r="P37" s="6" t="s">
        <v>80</v>
      </c>
      <c r="Q37" s="6" t="s">
        <v>110</v>
      </c>
      <c r="R37" s="6" t="s">
        <v>79</v>
      </c>
      <c r="S37" s="6">
        <v>0.63</v>
      </c>
      <c r="T37" s="7">
        <f t="shared" ca="1" si="8"/>
        <v>42921.942228819447</v>
      </c>
      <c r="U37" s="6"/>
      <c r="V37" s="6"/>
      <c r="W37" s="6"/>
      <c r="X37" s="6"/>
      <c r="Y37" s="6"/>
    </row>
    <row r="38" spans="1:25" ht="12.75" customHeight="1">
      <c r="A38" s="6">
        <v>3498</v>
      </c>
      <c r="B38" s="6">
        <v>24933</v>
      </c>
      <c r="C38" s="7">
        <f t="shared" ca="1" si="0"/>
        <v>42919.942228819447</v>
      </c>
      <c r="D38" s="6" t="s">
        <v>20</v>
      </c>
      <c r="E38" s="6">
        <v>32</v>
      </c>
      <c r="F38" s="6">
        <v>3416.38</v>
      </c>
      <c r="G38" s="6">
        <v>0.01</v>
      </c>
      <c r="H38" s="8">
        <v>-1142.2</v>
      </c>
      <c r="I38" s="6">
        <v>100.98</v>
      </c>
      <c r="J38" s="6">
        <v>57.38</v>
      </c>
      <c r="K38" s="6" t="s">
        <v>111</v>
      </c>
      <c r="L38" s="9"/>
      <c r="M38" s="9"/>
      <c r="N38" s="6" t="s">
        <v>31</v>
      </c>
      <c r="O38" s="6" t="s">
        <v>47</v>
      </c>
      <c r="P38" s="6" t="s">
        <v>77</v>
      </c>
      <c r="Q38" s="9" t="s">
        <v>112</v>
      </c>
      <c r="R38" s="6" t="s">
        <v>79</v>
      </c>
      <c r="S38" s="6">
        <v>0.78</v>
      </c>
      <c r="T38" s="7">
        <f t="shared" ca="1" si="8"/>
        <v>42921.942228819447</v>
      </c>
      <c r="U38" s="6"/>
      <c r="V38" s="6"/>
      <c r="W38" s="6"/>
      <c r="X38" s="6"/>
      <c r="Y38" s="6"/>
    </row>
    <row r="39" spans="1:25" ht="12.75" customHeight="1">
      <c r="A39" s="6">
        <v>3499</v>
      </c>
      <c r="B39" s="6">
        <v>24933</v>
      </c>
      <c r="C39" s="7">
        <f t="shared" ca="1" si="0"/>
        <v>42919.942228819447</v>
      </c>
      <c r="D39" s="6" t="s">
        <v>20</v>
      </c>
      <c r="E39" s="6">
        <v>14</v>
      </c>
      <c r="F39" s="6">
        <v>142.81</v>
      </c>
      <c r="G39" s="6">
        <v>0.01</v>
      </c>
      <c r="H39" s="8">
        <v>39.64</v>
      </c>
      <c r="I39" s="6">
        <v>10.14</v>
      </c>
      <c r="J39" s="6">
        <v>2.27</v>
      </c>
      <c r="K39" s="6" t="s">
        <v>111</v>
      </c>
      <c r="L39" s="9"/>
      <c r="M39" s="9"/>
      <c r="N39" s="6" t="s">
        <v>31</v>
      </c>
      <c r="O39" s="6" t="s">
        <v>25</v>
      </c>
      <c r="P39" s="6" t="s">
        <v>58</v>
      </c>
      <c r="Q39" s="6" t="s">
        <v>113</v>
      </c>
      <c r="R39" s="6" t="s">
        <v>65</v>
      </c>
      <c r="S39" s="6">
        <v>0.36</v>
      </c>
      <c r="T39" s="7">
        <f t="shared" ca="1" si="8"/>
        <v>42921.942228819447</v>
      </c>
      <c r="U39" s="6"/>
      <c r="V39" s="6"/>
      <c r="W39" s="6"/>
      <c r="X39" s="6"/>
      <c r="Y39" s="6"/>
    </row>
    <row r="40" spans="1:25" ht="12.75" customHeight="1">
      <c r="A40" s="6">
        <v>3514</v>
      </c>
      <c r="B40" s="6">
        <v>25031</v>
      </c>
      <c r="C40" s="7">
        <f t="shared" ca="1" si="0"/>
        <v>42919.942228819447</v>
      </c>
      <c r="D40" s="6" t="s">
        <v>29</v>
      </c>
      <c r="E40" s="6">
        <v>24</v>
      </c>
      <c r="F40" s="6">
        <v>4636.62</v>
      </c>
      <c r="G40" s="6">
        <v>0.1</v>
      </c>
      <c r="H40" s="8">
        <v>-318.45177000000007</v>
      </c>
      <c r="I40" s="6">
        <v>209.37</v>
      </c>
      <c r="J40" s="6">
        <v>69</v>
      </c>
      <c r="K40" s="6" t="s">
        <v>109</v>
      </c>
      <c r="L40" s="9"/>
      <c r="M40" s="9"/>
      <c r="N40" s="6" t="s">
        <v>31</v>
      </c>
      <c r="O40" s="6" t="s">
        <v>47</v>
      </c>
      <c r="P40" s="6" t="s">
        <v>80</v>
      </c>
      <c r="Q40" s="6" t="s">
        <v>114</v>
      </c>
      <c r="R40" s="6" t="s">
        <v>28</v>
      </c>
      <c r="S40" s="6">
        <v>0.79</v>
      </c>
      <c r="T40" s="7">
        <f t="shared" ca="1" si="8"/>
        <v>42921.942228819447</v>
      </c>
      <c r="U40" s="6"/>
      <c r="V40" s="6"/>
      <c r="W40" s="6"/>
      <c r="X40" s="6"/>
      <c r="Y40" s="6"/>
    </row>
    <row r="41" spans="1:25" ht="12.75" customHeight="1">
      <c r="A41" s="6">
        <v>3515</v>
      </c>
      <c r="B41" s="6">
        <v>25031</v>
      </c>
      <c r="C41" s="7">
        <f t="shared" ca="1" si="0"/>
        <v>42919.942228819447</v>
      </c>
      <c r="D41" s="6" t="s">
        <v>29</v>
      </c>
      <c r="E41" s="6">
        <v>20</v>
      </c>
      <c r="F41" s="6">
        <v>100.11</v>
      </c>
      <c r="G41" s="6">
        <v>7.0000000000000007E-2</v>
      </c>
      <c r="H41" s="8">
        <v>-41.7</v>
      </c>
      <c r="I41" s="6">
        <v>4.9800000000000004</v>
      </c>
      <c r="J41" s="6">
        <v>4.7</v>
      </c>
      <c r="K41" s="6" t="s">
        <v>109</v>
      </c>
      <c r="L41" s="9"/>
      <c r="M41" s="9"/>
      <c r="N41" s="6" t="s">
        <v>31</v>
      </c>
      <c r="O41" s="6" t="s">
        <v>25</v>
      </c>
      <c r="P41" s="6" t="s">
        <v>58</v>
      </c>
      <c r="Q41" s="6" t="s">
        <v>115</v>
      </c>
      <c r="R41" s="6" t="s">
        <v>37</v>
      </c>
      <c r="S41" s="6">
        <v>0.38</v>
      </c>
      <c r="T41" s="7">
        <f ca="1">C41+1</f>
        <v>42920.942228819447</v>
      </c>
      <c r="U41" s="6"/>
      <c r="V41" s="6"/>
      <c r="W41" s="6"/>
      <c r="X41" s="6"/>
      <c r="Y41" s="6"/>
    </row>
    <row r="42" spans="1:25" ht="12.75" customHeight="1">
      <c r="A42" s="6">
        <v>3590</v>
      </c>
      <c r="B42" s="6">
        <v>25633</v>
      </c>
      <c r="C42" s="7">
        <f t="shared" ca="1" si="0"/>
        <v>42919.942228819447</v>
      </c>
      <c r="D42" s="6" t="s">
        <v>20</v>
      </c>
      <c r="E42" s="6">
        <v>36</v>
      </c>
      <c r="F42" s="6">
        <v>5140.08</v>
      </c>
      <c r="G42" s="6">
        <v>0.06</v>
      </c>
      <c r="H42" s="8">
        <v>-582.42600000000004</v>
      </c>
      <c r="I42" s="6">
        <v>145.97999999999999</v>
      </c>
      <c r="J42" s="6">
        <v>51.92</v>
      </c>
      <c r="K42" s="6" t="s">
        <v>109</v>
      </c>
      <c r="L42" s="9"/>
      <c r="M42" s="9"/>
      <c r="N42" s="6" t="s">
        <v>57</v>
      </c>
      <c r="O42" s="6" t="s">
        <v>47</v>
      </c>
      <c r="P42" s="6" t="s">
        <v>80</v>
      </c>
      <c r="Q42" s="6" t="s">
        <v>116</v>
      </c>
      <c r="R42" s="6" t="s">
        <v>79</v>
      </c>
      <c r="S42" s="6">
        <v>0.69</v>
      </c>
      <c r="T42" s="7">
        <f ca="1">C42+5</f>
        <v>42924.942228819447</v>
      </c>
      <c r="U42" s="6"/>
      <c r="V42" s="6"/>
      <c r="W42" s="6"/>
      <c r="X42" s="6"/>
      <c r="Y42" s="6"/>
    </row>
    <row r="43" spans="1:25" ht="12.75" customHeight="1">
      <c r="A43" s="6">
        <v>3593</v>
      </c>
      <c r="B43" s="6">
        <v>25635</v>
      </c>
      <c r="C43" s="7">
        <f t="shared" ca="1" si="0"/>
        <v>42919.942228819447</v>
      </c>
      <c r="D43" s="6" t="s">
        <v>75</v>
      </c>
      <c r="E43" s="6">
        <v>14</v>
      </c>
      <c r="F43" s="6">
        <v>633.08000000000004</v>
      </c>
      <c r="G43" s="6">
        <v>0.04</v>
      </c>
      <c r="H43" s="8">
        <v>145.47999999999999</v>
      </c>
      <c r="I43" s="6">
        <v>42.98</v>
      </c>
      <c r="J43" s="6">
        <v>4.62</v>
      </c>
      <c r="K43" s="6" t="s">
        <v>109</v>
      </c>
      <c r="L43" s="9"/>
      <c r="M43" s="9"/>
      <c r="N43" s="6" t="s">
        <v>39</v>
      </c>
      <c r="O43" s="6" t="s">
        <v>25</v>
      </c>
      <c r="P43" s="6" t="s">
        <v>32</v>
      </c>
      <c r="Q43" s="6" t="s">
        <v>117</v>
      </c>
      <c r="R43" s="6" t="s">
        <v>37</v>
      </c>
      <c r="S43" s="6">
        <v>0.56000000000000005</v>
      </c>
      <c r="T43" s="7">
        <f t="shared" ref="T43:T44" ca="1" si="9">C43+1</f>
        <v>42920.942228819447</v>
      </c>
      <c r="U43" s="6"/>
      <c r="V43" s="6"/>
      <c r="W43" s="6"/>
      <c r="X43" s="6"/>
      <c r="Y43" s="6"/>
    </row>
    <row r="44" spans="1:25" ht="12.75" customHeight="1">
      <c r="A44" s="6">
        <v>3594</v>
      </c>
      <c r="B44" s="6">
        <v>25635</v>
      </c>
      <c r="C44" s="7">
        <f t="shared" ca="1" si="0"/>
        <v>42919.942228819447</v>
      </c>
      <c r="D44" s="6" t="s">
        <v>75</v>
      </c>
      <c r="E44" s="6">
        <v>22</v>
      </c>
      <c r="F44" s="6">
        <v>110.42</v>
      </c>
      <c r="G44" s="6">
        <v>0.09</v>
      </c>
      <c r="H44" s="8">
        <v>-36.6</v>
      </c>
      <c r="I44" s="6">
        <v>5.08</v>
      </c>
      <c r="J44" s="6">
        <v>3.63</v>
      </c>
      <c r="K44" s="6" t="s">
        <v>109</v>
      </c>
      <c r="L44" s="9"/>
      <c r="M44" s="9"/>
      <c r="N44" s="6" t="s">
        <v>39</v>
      </c>
      <c r="O44" s="6" t="s">
        <v>47</v>
      </c>
      <c r="P44" s="6" t="s">
        <v>48</v>
      </c>
      <c r="Q44" s="6" t="s">
        <v>118</v>
      </c>
      <c r="R44" s="6" t="s">
        <v>65</v>
      </c>
      <c r="S44" s="6">
        <v>0.51</v>
      </c>
      <c r="T44" s="7">
        <f t="shared" ca="1" si="9"/>
        <v>42920.942228819447</v>
      </c>
      <c r="U44" s="6"/>
      <c r="V44" s="6"/>
      <c r="W44" s="6"/>
      <c r="X44" s="6"/>
      <c r="Y44" s="6"/>
    </row>
    <row r="45" spans="1:25" ht="12.75" customHeight="1">
      <c r="A45" s="6">
        <v>3618</v>
      </c>
      <c r="B45" s="6">
        <v>25830</v>
      </c>
      <c r="C45" s="7">
        <f t="shared" ca="1" si="0"/>
        <v>42919.942228819447</v>
      </c>
      <c r="D45" s="6" t="s">
        <v>20</v>
      </c>
      <c r="E45" s="6">
        <v>5</v>
      </c>
      <c r="F45" s="6">
        <v>25.34</v>
      </c>
      <c r="G45" s="6">
        <v>0.1</v>
      </c>
      <c r="H45" s="8">
        <v>-21.29</v>
      </c>
      <c r="I45" s="6">
        <v>4.0599999999999996</v>
      </c>
      <c r="J45" s="6">
        <v>6.89</v>
      </c>
      <c r="K45" s="6" t="s">
        <v>119</v>
      </c>
      <c r="L45" s="9"/>
      <c r="M45" s="9"/>
      <c r="N45" s="6" t="s">
        <v>31</v>
      </c>
      <c r="O45" s="6" t="s">
        <v>25</v>
      </c>
      <c r="P45" s="6" t="s">
        <v>32</v>
      </c>
      <c r="Q45" s="6" t="s">
        <v>120</v>
      </c>
      <c r="R45" s="6" t="s">
        <v>37</v>
      </c>
      <c r="S45" s="6">
        <v>0.6</v>
      </c>
      <c r="T45" s="7">
        <f ca="1">C45+0</f>
        <v>42919.942228819447</v>
      </c>
      <c r="U45" s="6"/>
      <c r="V45" s="6"/>
      <c r="W45" s="6"/>
      <c r="X45" s="6"/>
      <c r="Y45" s="6"/>
    </row>
    <row r="46" spans="1:25" ht="12.75" customHeight="1">
      <c r="A46" s="6">
        <v>3619</v>
      </c>
      <c r="B46" s="6">
        <v>25830</v>
      </c>
      <c r="C46" s="7">
        <f t="shared" ca="1" si="0"/>
        <v>42919.942228819447</v>
      </c>
      <c r="D46" s="6" t="s">
        <v>20</v>
      </c>
      <c r="E46" s="6">
        <v>11</v>
      </c>
      <c r="F46" s="6">
        <v>178.57</v>
      </c>
      <c r="G46" s="6">
        <v>0.05</v>
      </c>
      <c r="H46" s="8">
        <v>-37.386499999999998</v>
      </c>
      <c r="I46" s="6">
        <v>15.28</v>
      </c>
      <c r="J46" s="6">
        <v>10.91</v>
      </c>
      <c r="K46" s="6" t="s">
        <v>119</v>
      </c>
      <c r="L46" s="9"/>
      <c r="M46" s="9"/>
      <c r="N46" s="6" t="s">
        <v>31</v>
      </c>
      <c r="O46" s="6" t="s">
        <v>25</v>
      </c>
      <c r="P46" s="6" t="s">
        <v>35</v>
      </c>
      <c r="Q46" s="6" t="s">
        <v>121</v>
      </c>
      <c r="R46" s="6" t="s">
        <v>37</v>
      </c>
      <c r="S46" s="6">
        <v>0.36</v>
      </c>
      <c r="T46" s="7">
        <f ca="1">C46+5</f>
        <v>42924.942228819447</v>
      </c>
      <c r="U46" s="6"/>
      <c r="V46" s="6"/>
      <c r="W46" s="6"/>
      <c r="X46" s="6"/>
      <c r="Y46" s="6"/>
    </row>
    <row r="47" spans="1:25" ht="12.75" customHeight="1">
      <c r="A47" s="6">
        <v>3684</v>
      </c>
      <c r="B47" s="6">
        <v>26342</v>
      </c>
      <c r="C47" s="7">
        <f t="shared" ca="1" si="0"/>
        <v>42919.942228819447</v>
      </c>
      <c r="D47" s="6" t="s">
        <v>20</v>
      </c>
      <c r="E47" s="6">
        <v>24</v>
      </c>
      <c r="F47" s="6">
        <v>265.35000000000002</v>
      </c>
      <c r="G47" s="6">
        <v>0.02</v>
      </c>
      <c r="H47" s="8">
        <v>-128.69</v>
      </c>
      <c r="I47" s="6">
        <v>9.99</v>
      </c>
      <c r="J47" s="6">
        <v>11.59</v>
      </c>
      <c r="K47" s="6" t="s">
        <v>97</v>
      </c>
      <c r="L47" s="9"/>
      <c r="M47" s="9"/>
      <c r="N47" s="6" t="s">
        <v>57</v>
      </c>
      <c r="O47" s="6" t="s">
        <v>25</v>
      </c>
      <c r="P47" s="6" t="s">
        <v>58</v>
      </c>
      <c r="Q47" s="6" t="s">
        <v>122</v>
      </c>
      <c r="R47" s="6" t="s">
        <v>37</v>
      </c>
      <c r="S47" s="6">
        <v>0.4</v>
      </c>
      <c r="T47" s="7">
        <f ca="1">C47+9</f>
        <v>42928.942228819447</v>
      </c>
      <c r="U47" s="6"/>
      <c r="V47" s="6"/>
      <c r="W47" s="6"/>
      <c r="X47" s="6"/>
      <c r="Y47" s="6"/>
    </row>
    <row r="48" spans="1:25" ht="12.75" customHeight="1">
      <c r="A48" s="6">
        <v>3685</v>
      </c>
      <c r="B48" s="6">
        <v>26342</v>
      </c>
      <c r="C48" s="7">
        <f t="shared" ca="1" si="0"/>
        <v>42919.942228819447</v>
      </c>
      <c r="D48" s="6" t="s">
        <v>20</v>
      </c>
      <c r="E48" s="6">
        <v>41</v>
      </c>
      <c r="F48" s="6">
        <v>1993.94</v>
      </c>
      <c r="G48" s="6">
        <v>0.02</v>
      </c>
      <c r="H48" s="8">
        <v>931.7</v>
      </c>
      <c r="I48" s="6">
        <v>48.04</v>
      </c>
      <c r="J48" s="6">
        <v>5.79</v>
      </c>
      <c r="K48" s="6" t="s">
        <v>97</v>
      </c>
      <c r="L48" s="9"/>
      <c r="M48" s="9"/>
      <c r="N48" s="6" t="s">
        <v>57</v>
      </c>
      <c r="O48" s="6" t="s">
        <v>25</v>
      </c>
      <c r="P48" s="6" t="s">
        <v>58</v>
      </c>
      <c r="Q48" s="6" t="s">
        <v>123</v>
      </c>
      <c r="R48" s="6" t="s">
        <v>37</v>
      </c>
      <c r="S48" s="6">
        <v>0.37</v>
      </c>
      <c r="T48" s="7">
        <f ca="1">C48+5</f>
        <v>42924.942228819447</v>
      </c>
      <c r="U48" s="6"/>
      <c r="V48" s="6"/>
      <c r="W48" s="6"/>
      <c r="X48" s="6"/>
      <c r="Y48" s="6"/>
    </row>
    <row r="49" spans="1:25" ht="12.75" customHeight="1">
      <c r="A49" s="6">
        <v>3686</v>
      </c>
      <c r="B49" s="6">
        <v>26342</v>
      </c>
      <c r="C49" s="7">
        <f t="shared" ca="1" si="0"/>
        <v>42919.942228819447</v>
      </c>
      <c r="D49" s="6" t="s">
        <v>20</v>
      </c>
      <c r="E49" s="6">
        <v>3</v>
      </c>
      <c r="F49" s="6">
        <v>24.73</v>
      </c>
      <c r="G49" s="6">
        <v>0.04</v>
      </c>
      <c r="H49" s="8">
        <v>-10.77</v>
      </c>
      <c r="I49" s="6">
        <v>6.68</v>
      </c>
      <c r="J49" s="6">
        <v>4.91</v>
      </c>
      <c r="K49" s="6" t="s">
        <v>97</v>
      </c>
      <c r="L49" s="9"/>
      <c r="M49" s="9"/>
      <c r="N49" s="6" t="s">
        <v>57</v>
      </c>
      <c r="O49" s="6" t="s">
        <v>25</v>
      </c>
      <c r="P49" s="6" t="s">
        <v>58</v>
      </c>
      <c r="Q49" s="6" t="s">
        <v>124</v>
      </c>
      <c r="R49" s="6" t="s">
        <v>37</v>
      </c>
      <c r="S49" s="6">
        <v>0.37</v>
      </c>
      <c r="T49" s="7">
        <f ca="1">C49+7</f>
        <v>42926.942228819447</v>
      </c>
      <c r="U49" s="6"/>
      <c r="V49" s="6"/>
      <c r="W49" s="6"/>
      <c r="X49" s="6"/>
      <c r="Y49" s="6"/>
    </row>
    <row r="50" spans="1:25" ht="12.75" customHeight="1">
      <c r="A50" s="6">
        <v>3687</v>
      </c>
      <c r="B50" s="6">
        <v>26368</v>
      </c>
      <c r="C50" s="7">
        <f t="shared" ca="1" si="0"/>
        <v>42919.942228819447</v>
      </c>
      <c r="D50" s="6" t="s">
        <v>60</v>
      </c>
      <c r="E50" s="6">
        <v>25</v>
      </c>
      <c r="F50" s="6">
        <v>1809.0125</v>
      </c>
      <c r="G50" s="6">
        <v>0.01</v>
      </c>
      <c r="H50" s="8">
        <v>795.05099999999993</v>
      </c>
      <c r="I50" s="6">
        <v>85.99</v>
      </c>
      <c r="J50" s="6">
        <v>2.5</v>
      </c>
      <c r="K50" s="6" t="s">
        <v>111</v>
      </c>
      <c r="L50" s="9"/>
      <c r="M50" s="9"/>
      <c r="N50" s="6" t="s">
        <v>39</v>
      </c>
      <c r="O50" s="6" t="s">
        <v>40</v>
      </c>
      <c r="P50" s="6" t="s">
        <v>41</v>
      </c>
      <c r="Q50" s="6" t="s">
        <v>125</v>
      </c>
      <c r="R50" s="6" t="s">
        <v>37</v>
      </c>
      <c r="S50" s="6">
        <v>0.35</v>
      </c>
      <c r="T50" s="7">
        <f ca="1">C50+2</f>
        <v>42921.942228819447</v>
      </c>
      <c r="U50" s="6"/>
      <c r="V50" s="6"/>
      <c r="W50" s="6"/>
      <c r="X50" s="6"/>
      <c r="Y50" s="6"/>
    </row>
    <row r="51" spans="1:25" ht="12.75" customHeight="1">
      <c r="A51" s="6">
        <v>3690</v>
      </c>
      <c r="B51" s="6">
        <v>26372</v>
      </c>
      <c r="C51" s="7">
        <f t="shared" ca="1" si="0"/>
        <v>42919.942228819447</v>
      </c>
      <c r="D51" s="6" t="s">
        <v>20</v>
      </c>
      <c r="E51" s="6">
        <v>1</v>
      </c>
      <c r="F51" s="6">
        <v>31.96</v>
      </c>
      <c r="G51" s="6">
        <v>0.01</v>
      </c>
      <c r="H51" s="8">
        <v>-74.64</v>
      </c>
      <c r="I51" s="6">
        <v>29.89</v>
      </c>
      <c r="J51" s="6">
        <v>1.99</v>
      </c>
      <c r="K51" s="6" t="s">
        <v>94</v>
      </c>
      <c r="L51" s="9"/>
      <c r="M51" s="9"/>
      <c r="N51" s="6" t="s">
        <v>39</v>
      </c>
      <c r="O51" s="6" t="s">
        <v>40</v>
      </c>
      <c r="P51" s="6" t="s">
        <v>67</v>
      </c>
      <c r="Q51" s="6" t="s">
        <v>126</v>
      </c>
      <c r="R51" s="6" t="s">
        <v>50</v>
      </c>
      <c r="S51" s="6">
        <v>0.5</v>
      </c>
      <c r="T51" s="7">
        <f ca="1">C51+4</f>
        <v>42923.942228819447</v>
      </c>
      <c r="U51" s="6"/>
      <c r="V51" s="6"/>
      <c r="W51" s="6"/>
      <c r="X51" s="6"/>
      <c r="Y51" s="6"/>
    </row>
    <row r="52" spans="1:25" ht="12.75" customHeight="1">
      <c r="A52" s="6">
        <v>3743</v>
      </c>
      <c r="B52" s="6">
        <v>26756</v>
      </c>
      <c r="C52" s="7">
        <f t="shared" ca="1" si="0"/>
        <v>42919.942228819447</v>
      </c>
      <c r="D52" s="6" t="s">
        <v>60</v>
      </c>
      <c r="E52" s="6">
        <v>25</v>
      </c>
      <c r="F52" s="6">
        <v>767.26</v>
      </c>
      <c r="G52" s="6">
        <v>7.0000000000000007E-2</v>
      </c>
      <c r="H52" s="8">
        <v>-29.56</v>
      </c>
      <c r="I52" s="6">
        <v>30.97</v>
      </c>
      <c r="J52" s="6">
        <v>4</v>
      </c>
      <c r="K52" s="6" t="s">
        <v>127</v>
      </c>
      <c r="L52" s="9"/>
      <c r="M52" s="9"/>
      <c r="N52" s="6" t="s">
        <v>57</v>
      </c>
      <c r="O52" s="6" t="s">
        <v>40</v>
      </c>
      <c r="P52" s="6" t="s">
        <v>67</v>
      </c>
      <c r="Q52" s="6" t="s">
        <v>128</v>
      </c>
      <c r="R52" s="6" t="s">
        <v>37</v>
      </c>
      <c r="S52" s="6">
        <v>0.74</v>
      </c>
      <c r="T52" s="7">
        <f ca="1">C52+0</f>
        <v>42919.942228819447</v>
      </c>
      <c r="U52" s="6"/>
      <c r="V52" s="6"/>
      <c r="W52" s="6"/>
      <c r="X52" s="6"/>
      <c r="Y52" s="6"/>
    </row>
    <row r="53" spans="1:25" ht="12.75" customHeight="1">
      <c r="A53" s="6">
        <v>3744</v>
      </c>
      <c r="B53" s="6">
        <v>26756</v>
      </c>
      <c r="C53" s="7">
        <f t="shared" ca="1" si="0"/>
        <v>42919.942228819447</v>
      </c>
      <c r="D53" s="6" t="s">
        <v>60</v>
      </c>
      <c r="E53" s="6">
        <v>40</v>
      </c>
      <c r="F53" s="6">
        <v>253.89</v>
      </c>
      <c r="G53" s="6">
        <v>0.09</v>
      </c>
      <c r="H53" s="8">
        <v>-103.77</v>
      </c>
      <c r="I53" s="6">
        <v>6.48</v>
      </c>
      <c r="J53" s="6">
        <v>6.22</v>
      </c>
      <c r="K53" s="6" t="s">
        <v>127</v>
      </c>
      <c r="L53" s="9" t="s">
        <v>129</v>
      </c>
      <c r="M53" s="9" t="s">
        <v>130</v>
      </c>
      <c r="N53" s="6" t="s">
        <v>57</v>
      </c>
      <c r="O53" s="6" t="s">
        <v>25</v>
      </c>
      <c r="P53" s="6" t="s">
        <v>58</v>
      </c>
      <c r="Q53" s="6" t="s">
        <v>131</v>
      </c>
      <c r="R53" s="6" t="s">
        <v>37</v>
      </c>
      <c r="S53" s="6">
        <v>0.37</v>
      </c>
      <c r="T53" s="7">
        <f t="shared" ref="T53:T55" ca="1" si="10">C53+2</f>
        <v>42921.942228819447</v>
      </c>
      <c r="U53" s="6"/>
      <c r="V53" s="6"/>
      <c r="W53" s="6"/>
      <c r="X53" s="6"/>
      <c r="Y53" s="6"/>
    </row>
    <row r="54" spans="1:25" ht="12.75" customHeight="1">
      <c r="A54" s="6">
        <v>3745</v>
      </c>
      <c r="B54" s="6">
        <v>26756</v>
      </c>
      <c r="C54" s="7">
        <f t="shared" ca="1" si="0"/>
        <v>42919.942228819447</v>
      </c>
      <c r="D54" s="6" t="s">
        <v>60</v>
      </c>
      <c r="E54" s="6">
        <v>20</v>
      </c>
      <c r="F54" s="6">
        <v>127.9</v>
      </c>
      <c r="G54" s="6">
        <v>7.0000000000000007E-2</v>
      </c>
      <c r="H54" s="8">
        <v>-80.41</v>
      </c>
      <c r="I54" s="6">
        <v>6.48</v>
      </c>
      <c r="J54" s="6">
        <v>7.37</v>
      </c>
      <c r="K54" s="6" t="s">
        <v>127</v>
      </c>
      <c r="L54" s="6"/>
      <c r="M54" s="6"/>
      <c r="N54" s="6" t="s">
        <v>57</v>
      </c>
      <c r="O54" s="6" t="s">
        <v>25</v>
      </c>
      <c r="P54" s="6" t="s">
        <v>58</v>
      </c>
      <c r="Q54" s="6" t="s">
        <v>132</v>
      </c>
      <c r="R54" s="6" t="s">
        <v>37</v>
      </c>
      <c r="S54" s="6">
        <v>0.37</v>
      </c>
      <c r="T54" s="7">
        <f t="shared" ca="1" si="10"/>
        <v>42921.942228819447</v>
      </c>
      <c r="U54" s="6"/>
      <c r="V54" s="6"/>
      <c r="W54" s="6"/>
      <c r="X54" s="6"/>
      <c r="Y54" s="6"/>
    </row>
    <row r="55" spans="1:25" ht="12.75" customHeight="1">
      <c r="A55" s="6">
        <v>3757</v>
      </c>
      <c r="B55" s="6">
        <v>26851</v>
      </c>
      <c r="C55" s="7">
        <f t="shared" ca="1" si="0"/>
        <v>42919.942228819447</v>
      </c>
      <c r="D55" s="6" t="s">
        <v>29</v>
      </c>
      <c r="E55" s="6">
        <v>44</v>
      </c>
      <c r="F55" s="6">
        <v>73.64</v>
      </c>
      <c r="G55" s="6">
        <v>7.0000000000000007E-2</v>
      </c>
      <c r="H55" s="8">
        <v>-58.87</v>
      </c>
      <c r="I55" s="6">
        <v>1.7</v>
      </c>
      <c r="J55" s="6">
        <v>1.99</v>
      </c>
      <c r="K55" s="6" t="s">
        <v>133</v>
      </c>
      <c r="L55" s="6"/>
      <c r="M55" s="6"/>
      <c r="N55" s="6" t="s">
        <v>39</v>
      </c>
      <c r="O55" s="6" t="s">
        <v>40</v>
      </c>
      <c r="P55" s="6" t="s">
        <v>67</v>
      </c>
      <c r="Q55" s="6" t="s">
        <v>134</v>
      </c>
      <c r="R55" s="6" t="s">
        <v>50</v>
      </c>
      <c r="S55" s="6">
        <v>0.51</v>
      </c>
      <c r="T55" s="7">
        <f t="shared" ca="1" si="10"/>
        <v>42921.942228819447</v>
      </c>
      <c r="U55" s="6"/>
      <c r="V55" s="6"/>
      <c r="W55" s="6"/>
      <c r="X55" s="6"/>
      <c r="Y55" s="6"/>
    </row>
    <row r="56" spans="1:25" ht="12.75" customHeight="1">
      <c r="A56" s="6">
        <v>3787</v>
      </c>
      <c r="B56" s="6">
        <v>26981</v>
      </c>
      <c r="C56" s="7">
        <f t="shared" ca="1" si="0"/>
        <v>42919.942228819447</v>
      </c>
      <c r="D56" s="6" t="s">
        <v>60</v>
      </c>
      <c r="E56" s="6">
        <v>13</v>
      </c>
      <c r="F56" s="6">
        <v>603.34699999999998</v>
      </c>
      <c r="G56" s="6">
        <v>0.08</v>
      </c>
      <c r="H56" s="8">
        <v>142.983</v>
      </c>
      <c r="I56" s="6">
        <v>55.99</v>
      </c>
      <c r="J56" s="6">
        <v>1.25</v>
      </c>
      <c r="K56" s="6" t="s">
        <v>135</v>
      </c>
      <c r="L56" s="6"/>
      <c r="M56" s="6"/>
      <c r="N56" s="6" t="s">
        <v>57</v>
      </c>
      <c r="O56" s="6" t="s">
        <v>40</v>
      </c>
      <c r="P56" s="6" t="s">
        <v>41</v>
      </c>
      <c r="Q56" s="6" t="s">
        <v>136</v>
      </c>
      <c r="R56" s="6" t="s">
        <v>50</v>
      </c>
      <c r="S56" s="6">
        <v>0.35</v>
      </c>
      <c r="T56" s="7">
        <f ca="1">C56+0</f>
        <v>42919.942228819447</v>
      </c>
      <c r="U56" s="6"/>
      <c r="V56" s="6"/>
      <c r="W56" s="6"/>
      <c r="X56" s="6"/>
      <c r="Y56" s="6"/>
    </row>
    <row r="57" spans="1:25" ht="12.75" customHeight="1">
      <c r="A57" s="6">
        <v>3788</v>
      </c>
      <c r="B57" s="6">
        <v>26981</v>
      </c>
      <c r="C57" s="7">
        <f t="shared" ca="1" si="0"/>
        <v>42919.942228819447</v>
      </c>
      <c r="D57" s="6" t="s">
        <v>60</v>
      </c>
      <c r="E57" s="6">
        <v>44</v>
      </c>
      <c r="F57" s="6">
        <v>770.53</v>
      </c>
      <c r="G57" s="6">
        <v>0.04</v>
      </c>
      <c r="H57" s="8">
        <v>30.17</v>
      </c>
      <c r="I57" s="6">
        <v>16.91</v>
      </c>
      <c r="J57" s="6">
        <v>6.25</v>
      </c>
      <c r="K57" s="6" t="s">
        <v>135</v>
      </c>
      <c r="L57" s="6"/>
      <c r="M57" s="6"/>
      <c r="N57" s="6" t="s">
        <v>57</v>
      </c>
      <c r="O57" s="6" t="s">
        <v>25</v>
      </c>
      <c r="P57" s="6" t="s">
        <v>26</v>
      </c>
      <c r="Q57" s="6" t="s">
        <v>137</v>
      </c>
      <c r="R57" s="6" t="s">
        <v>37</v>
      </c>
      <c r="S57" s="6">
        <v>0.57999999999999996</v>
      </c>
      <c r="T57" s="7">
        <f ca="1">C57+1</f>
        <v>42920.942228819447</v>
      </c>
      <c r="U57" s="6"/>
      <c r="V57" s="6"/>
      <c r="W57" s="6"/>
      <c r="X57" s="6"/>
      <c r="Y57" s="6"/>
    </row>
    <row r="58" spans="1:25" ht="12.75" customHeight="1">
      <c r="A58" s="6">
        <v>3827</v>
      </c>
      <c r="B58" s="6">
        <v>27298</v>
      </c>
      <c r="C58" s="7">
        <f t="shared" ca="1" si="0"/>
        <v>42919.942228819447</v>
      </c>
      <c r="D58" s="6" t="s">
        <v>20</v>
      </c>
      <c r="E58" s="6">
        <v>40</v>
      </c>
      <c r="F58" s="6">
        <v>7813.7</v>
      </c>
      <c r="G58" s="6">
        <v>0.09</v>
      </c>
      <c r="H58" s="8">
        <v>2154.33</v>
      </c>
      <c r="I58" s="6">
        <v>199.99</v>
      </c>
      <c r="J58" s="6">
        <v>24.49</v>
      </c>
      <c r="K58" s="6" t="s">
        <v>138</v>
      </c>
      <c r="L58" s="6"/>
      <c r="M58" s="6"/>
      <c r="N58" s="6" t="s">
        <v>24</v>
      </c>
      <c r="O58" s="6" t="s">
        <v>40</v>
      </c>
      <c r="P58" s="6" t="s">
        <v>139</v>
      </c>
      <c r="Q58" s="6" t="s">
        <v>140</v>
      </c>
      <c r="R58" s="6" t="s">
        <v>28</v>
      </c>
      <c r="S58" s="6">
        <v>0.46</v>
      </c>
      <c r="T58" s="7">
        <f ca="1">C58+4</f>
        <v>42923.942228819447</v>
      </c>
      <c r="U58" s="6"/>
      <c r="V58" s="6"/>
      <c r="W58" s="6"/>
      <c r="X58" s="6"/>
      <c r="Y58" s="6"/>
    </row>
    <row r="59" spans="1:25" ht="12.75" customHeight="1">
      <c r="A59" s="6">
        <v>3828</v>
      </c>
      <c r="B59" s="6">
        <v>27298</v>
      </c>
      <c r="C59" s="7">
        <f t="shared" ca="1" si="0"/>
        <v>42919.942228819447</v>
      </c>
      <c r="D59" s="6" t="s">
        <v>20</v>
      </c>
      <c r="E59" s="6">
        <v>31</v>
      </c>
      <c r="F59" s="6">
        <v>164.92</v>
      </c>
      <c r="G59" s="6">
        <v>0.04</v>
      </c>
      <c r="H59" s="8">
        <v>-54.36</v>
      </c>
      <c r="I59" s="6">
        <v>4.9800000000000004</v>
      </c>
      <c r="J59" s="6">
        <v>4.8600000000000003</v>
      </c>
      <c r="K59" s="6" t="s">
        <v>138</v>
      </c>
      <c r="L59" s="6"/>
      <c r="M59" s="6"/>
      <c r="N59" s="6" t="s">
        <v>24</v>
      </c>
      <c r="O59" s="6" t="s">
        <v>25</v>
      </c>
      <c r="P59" s="6" t="s">
        <v>58</v>
      </c>
      <c r="Q59" s="6" t="s">
        <v>141</v>
      </c>
      <c r="R59" s="6" t="s">
        <v>37</v>
      </c>
      <c r="S59" s="6">
        <v>0.38</v>
      </c>
      <c r="T59" s="7">
        <f ca="1">C59+5</f>
        <v>42924.942228819447</v>
      </c>
      <c r="U59" s="6"/>
      <c r="V59" s="6"/>
      <c r="W59" s="6"/>
      <c r="X59" s="6"/>
      <c r="Y59" s="6"/>
    </row>
    <row r="60" spans="1:25" ht="12.75" customHeight="1">
      <c r="A60" s="6">
        <v>3834</v>
      </c>
      <c r="B60" s="6">
        <v>27330</v>
      </c>
      <c r="C60" s="7">
        <f t="shared" ca="1" si="0"/>
        <v>42919.942228819447</v>
      </c>
      <c r="D60" s="6" t="s">
        <v>20</v>
      </c>
      <c r="E60" s="6">
        <v>8</v>
      </c>
      <c r="F60" s="6">
        <v>507.74</v>
      </c>
      <c r="G60" s="6">
        <v>0.05</v>
      </c>
      <c r="H60" s="8">
        <v>-118.54</v>
      </c>
      <c r="I60" s="6">
        <v>55.5</v>
      </c>
      <c r="J60" s="6">
        <v>52.2</v>
      </c>
      <c r="K60" s="6" t="s">
        <v>105</v>
      </c>
      <c r="L60" s="6"/>
      <c r="M60" s="6"/>
      <c r="N60" s="6" t="s">
        <v>57</v>
      </c>
      <c r="O60" s="6" t="s">
        <v>47</v>
      </c>
      <c r="P60" s="6" t="s">
        <v>48</v>
      </c>
      <c r="Q60" s="6" t="s">
        <v>142</v>
      </c>
      <c r="R60" s="6" t="s">
        <v>46</v>
      </c>
      <c r="S60" s="6">
        <v>0.72</v>
      </c>
      <c r="T60" s="7">
        <f ca="1">C60+0</f>
        <v>42919.942228819447</v>
      </c>
      <c r="U60" s="6"/>
      <c r="V60" s="6"/>
      <c r="W60" s="6"/>
      <c r="X60" s="6"/>
      <c r="Y60" s="6"/>
    </row>
    <row r="61" spans="1:25" ht="12.75" customHeight="1">
      <c r="A61" s="6">
        <v>3835</v>
      </c>
      <c r="B61" s="6">
        <v>27330</v>
      </c>
      <c r="C61" s="7">
        <f t="shared" ca="1" si="0"/>
        <v>42919.942228819447</v>
      </c>
      <c r="D61" s="6" t="s">
        <v>20</v>
      </c>
      <c r="E61" s="6">
        <v>30</v>
      </c>
      <c r="F61" s="6">
        <v>12600.99</v>
      </c>
      <c r="G61" s="6">
        <v>0.05</v>
      </c>
      <c r="H61" s="8">
        <v>2963.48</v>
      </c>
      <c r="I61" s="6">
        <v>442.14</v>
      </c>
      <c r="J61" s="6">
        <v>14.7</v>
      </c>
      <c r="K61" s="6" t="s">
        <v>105</v>
      </c>
      <c r="L61" s="6"/>
      <c r="M61" s="6"/>
      <c r="N61" s="6" t="s">
        <v>57</v>
      </c>
      <c r="O61" s="6" t="s">
        <v>40</v>
      </c>
      <c r="P61" s="6" t="s">
        <v>143</v>
      </c>
      <c r="Q61" s="6" t="s">
        <v>144</v>
      </c>
      <c r="R61" s="6" t="s">
        <v>34</v>
      </c>
      <c r="S61" s="6">
        <v>0.56000000000000005</v>
      </c>
      <c r="T61" s="7">
        <f ca="1">C61+9</f>
        <v>42928.942228819447</v>
      </c>
      <c r="U61" s="6"/>
      <c r="V61" s="6"/>
      <c r="W61" s="6"/>
      <c r="X61" s="6"/>
      <c r="Y61" s="6"/>
    </row>
    <row r="62" spans="1:25" ht="12.75" customHeight="1">
      <c r="A62" s="6">
        <v>3896</v>
      </c>
      <c r="B62" s="6">
        <v>27781</v>
      </c>
      <c r="C62" s="7">
        <f t="shared" ca="1" si="0"/>
        <v>42919.942228819447</v>
      </c>
      <c r="D62" s="6" t="s">
        <v>29</v>
      </c>
      <c r="E62" s="6">
        <v>47</v>
      </c>
      <c r="F62" s="6">
        <v>181.13</v>
      </c>
      <c r="G62" s="6">
        <v>0</v>
      </c>
      <c r="H62" s="8">
        <v>-11.39</v>
      </c>
      <c r="I62" s="6">
        <v>3.69</v>
      </c>
      <c r="J62" s="6">
        <v>2.5</v>
      </c>
      <c r="K62" s="6" t="s">
        <v>145</v>
      </c>
      <c r="L62" s="6"/>
      <c r="M62" s="6"/>
      <c r="N62" s="6" t="s">
        <v>24</v>
      </c>
      <c r="O62" s="6" t="s">
        <v>25</v>
      </c>
      <c r="P62" s="6" t="s">
        <v>73</v>
      </c>
      <c r="Q62" s="6" t="s">
        <v>146</v>
      </c>
      <c r="R62" s="6" t="s">
        <v>37</v>
      </c>
      <c r="S62" s="6">
        <v>0.39</v>
      </c>
      <c r="T62" s="7">
        <f ca="1">C62+2</f>
        <v>42921.942228819447</v>
      </c>
      <c r="U62" s="6"/>
      <c r="V62" s="6"/>
      <c r="W62" s="6"/>
      <c r="X62" s="6"/>
      <c r="Y62" s="6"/>
    </row>
    <row r="63" spans="1:25" ht="12.75" customHeight="1">
      <c r="A63" s="6">
        <v>3956</v>
      </c>
      <c r="B63" s="6">
        <v>28225</v>
      </c>
      <c r="C63" s="7">
        <f t="shared" ca="1" si="0"/>
        <v>42919.942228819447</v>
      </c>
      <c r="D63" s="6" t="s">
        <v>75</v>
      </c>
      <c r="E63" s="6">
        <v>9</v>
      </c>
      <c r="F63" s="6">
        <v>206.04</v>
      </c>
      <c r="G63" s="6">
        <v>0</v>
      </c>
      <c r="H63" s="8">
        <v>-49.81</v>
      </c>
      <c r="I63" s="6">
        <v>20.28</v>
      </c>
      <c r="J63" s="6">
        <v>14.39</v>
      </c>
      <c r="K63" s="6" t="s">
        <v>97</v>
      </c>
      <c r="L63" s="6"/>
      <c r="M63" s="6"/>
      <c r="N63" s="6" t="s">
        <v>39</v>
      </c>
      <c r="O63" s="6" t="s">
        <v>47</v>
      </c>
      <c r="P63" s="6" t="s">
        <v>48</v>
      </c>
      <c r="Q63" s="6" t="s">
        <v>147</v>
      </c>
      <c r="R63" s="6" t="s">
        <v>37</v>
      </c>
      <c r="S63" s="6">
        <v>0.47</v>
      </c>
      <c r="T63" s="7">
        <f ca="1">C63+0</f>
        <v>42919.942228819447</v>
      </c>
      <c r="U63" s="6"/>
      <c r="V63" s="6"/>
      <c r="W63" s="6"/>
      <c r="X63" s="6"/>
      <c r="Y63" s="6"/>
    </row>
    <row r="64" spans="1:25" ht="12.75" customHeight="1">
      <c r="A64" s="6">
        <v>3975</v>
      </c>
      <c r="B64" s="6">
        <v>28389</v>
      </c>
      <c r="C64" s="7">
        <f t="shared" ca="1" si="0"/>
        <v>42919.942228819447</v>
      </c>
      <c r="D64" s="6" t="s">
        <v>29</v>
      </c>
      <c r="E64" s="6">
        <v>22</v>
      </c>
      <c r="F64" s="6">
        <v>668.39</v>
      </c>
      <c r="G64" s="6">
        <v>7.0000000000000007E-2</v>
      </c>
      <c r="H64" s="8">
        <v>344.61</v>
      </c>
      <c r="I64" s="6">
        <v>30.93</v>
      </c>
      <c r="J64" s="6">
        <v>3.92</v>
      </c>
      <c r="K64" s="6" t="s">
        <v>105</v>
      </c>
      <c r="L64" s="6"/>
      <c r="M64" s="6"/>
      <c r="N64" s="6" t="s">
        <v>57</v>
      </c>
      <c r="O64" s="6" t="s">
        <v>47</v>
      </c>
      <c r="P64" s="6" t="s">
        <v>48</v>
      </c>
      <c r="Q64" s="6" t="s">
        <v>148</v>
      </c>
      <c r="R64" s="6" t="s">
        <v>50</v>
      </c>
      <c r="S64" s="6">
        <v>0.44</v>
      </c>
      <c r="T64" s="7">
        <f t="shared" ref="T64:T65" ca="1" si="11">C64+1</f>
        <v>42920.942228819447</v>
      </c>
      <c r="U64" s="6"/>
      <c r="V64" s="6"/>
      <c r="W64" s="6"/>
      <c r="X64" s="6"/>
      <c r="Y64" s="6"/>
    </row>
    <row r="65" spans="1:25" ht="12.75" customHeight="1">
      <c r="A65" s="6">
        <v>3976</v>
      </c>
      <c r="B65" s="6">
        <v>28389</v>
      </c>
      <c r="C65" s="7">
        <f t="shared" ca="1" si="0"/>
        <v>42919.942228819447</v>
      </c>
      <c r="D65" s="6" t="s">
        <v>29</v>
      </c>
      <c r="E65" s="6">
        <v>16</v>
      </c>
      <c r="F65" s="6">
        <v>4657.3500000000004</v>
      </c>
      <c r="G65" s="6">
        <v>0.05</v>
      </c>
      <c r="H65" s="8">
        <v>322.66000000000003</v>
      </c>
      <c r="I65" s="6">
        <v>297.48</v>
      </c>
      <c r="J65" s="6">
        <v>18.059999999999999</v>
      </c>
      <c r="K65" s="6" t="s">
        <v>105</v>
      </c>
      <c r="L65" s="6"/>
      <c r="M65" s="6"/>
      <c r="N65" s="6" t="s">
        <v>57</v>
      </c>
      <c r="O65" s="6" t="s">
        <v>40</v>
      </c>
      <c r="P65" s="6" t="s">
        <v>143</v>
      </c>
      <c r="Q65" s="6" t="s">
        <v>149</v>
      </c>
      <c r="R65" s="6" t="s">
        <v>34</v>
      </c>
      <c r="S65" s="6">
        <v>0.6</v>
      </c>
      <c r="T65" s="7">
        <f t="shared" ca="1" si="11"/>
        <v>42920.942228819447</v>
      </c>
      <c r="U65" s="6"/>
      <c r="V65" s="6"/>
      <c r="W65" s="6"/>
      <c r="X65" s="6"/>
      <c r="Y65" s="6"/>
    </row>
    <row r="66" spans="1:25" ht="12.75" customHeight="1">
      <c r="A66" s="6">
        <v>3977</v>
      </c>
      <c r="B66" s="6">
        <v>28389</v>
      </c>
      <c r="C66" s="7">
        <f t="shared" ca="1" si="0"/>
        <v>42919.942228819447</v>
      </c>
      <c r="D66" s="6" t="s">
        <v>29</v>
      </c>
      <c r="E66" s="6">
        <v>7</v>
      </c>
      <c r="F66" s="6">
        <v>2097.94</v>
      </c>
      <c r="G66" s="6">
        <v>7.0000000000000007E-2</v>
      </c>
      <c r="H66" s="8">
        <v>-404.04599999999999</v>
      </c>
      <c r="I66" s="6">
        <v>296.18</v>
      </c>
      <c r="J66" s="6">
        <v>54.12</v>
      </c>
      <c r="K66" s="6" t="s">
        <v>105</v>
      </c>
      <c r="L66" s="6"/>
      <c r="M66" s="6"/>
      <c r="N66" s="6" t="s">
        <v>57</v>
      </c>
      <c r="O66" s="6" t="s">
        <v>47</v>
      </c>
      <c r="P66" s="6" t="s">
        <v>80</v>
      </c>
      <c r="Q66" s="6" t="s">
        <v>150</v>
      </c>
      <c r="R66" s="6" t="s">
        <v>79</v>
      </c>
      <c r="S66" s="6">
        <v>0.76</v>
      </c>
      <c r="T66" s="7">
        <f ca="1">C66+2</f>
        <v>42921.942228819447</v>
      </c>
      <c r="U66" s="6"/>
      <c r="V66" s="6"/>
      <c r="W66" s="6"/>
      <c r="X66" s="6"/>
      <c r="Y66" s="6"/>
    </row>
    <row r="67" spans="1:25" ht="12.75" customHeight="1">
      <c r="A67" s="6">
        <v>4054</v>
      </c>
      <c r="B67" s="6">
        <v>28898</v>
      </c>
      <c r="C67" s="7">
        <f t="shared" ca="1" si="0"/>
        <v>42919.942228819447</v>
      </c>
      <c r="D67" s="6" t="s">
        <v>20</v>
      </c>
      <c r="E67" s="6">
        <v>44</v>
      </c>
      <c r="F67" s="6">
        <v>246</v>
      </c>
      <c r="G67" s="6">
        <v>0.1</v>
      </c>
      <c r="H67" s="8">
        <v>-207.36</v>
      </c>
      <c r="I67" s="6">
        <v>5.78</v>
      </c>
      <c r="J67" s="6">
        <v>7.96</v>
      </c>
      <c r="K67" s="6" t="s">
        <v>105</v>
      </c>
      <c r="L67" s="6"/>
      <c r="M67" s="6"/>
      <c r="N67" s="6" t="s">
        <v>39</v>
      </c>
      <c r="O67" s="6" t="s">
        <v>25</v>
      </c>
      <c r="P67" s="6" t="s">
        <v>58</v>
      </c>
      <c r="Q67" s="6" t="s">
        <v>151</v>
      </c>
      <c r="R67" s="6" t="s">
        <v>37</v>
      </c>
      <c r="S67" s="6">
        <v>0.36</v>
      </c>
      <c r="T67" s="7">
        <f ca="1">C67+0</f>
        <v>42919.942228819447</v>
      </c>
      <c r="U67" s="6"/>
      <c r="V67" s="6"/>
      <c r="W67" s="6"/>
      <c r="X67" s="6"/>
      <c r="Y67" s="6"/>
    </row>
    <row r="68" spans="1:25" ht="12.75" customHeight="1">
      <c r="A68" s="6">
        <v>4056</v>
      </c>
      <c r="B68" s="6">
        <v>28901</v>
      </c>
      <c r="C68" s="7">
        <f t="shared" ca="1" si="0"/>
        <v>42919.942228819447</v>
      </c>
      <c r="D68" s="6" t="s">
        <v>29</v>
      </c>
      <c r="E68" s="6">
        <v>23</v>
      </c>
      <c r="F68" s="6">
        <v>871.32</v>
      </c>
      <c r="G68" s="6">
        <v>0.1</v>
      </c>
      <c r="H68" s="8">
        <v>315.16000000000003</v>
      </c>
      <c r="I68" s="6">
        <v>40.99</v>
      </c>
      <c r="J68" s="6">
        <v>5.86</v>
      </c>
      <c r="K68" s="6" t="s">
        <v>152</v>
      </c>
      <c r="L68" s="6"/>
      <c r="M68" s="6"/>
      <c r="N68" s="6" t="s">
        <v>24</v>
      </c>
      <c r="O68" s="6" t="s">
        <v>25</v>
      </c>
      <c r="P68" s="6" t="s">
        <v>58</v>
      </c>
      <c r="Q68" s="6" t="s">
        <v>153</v>
      </c>
      <c r="R68" s="6" t="s">
        <v>37</v>
      </c>
      <c r="S68" s="6">
        <v>0.36</v>
      </c>
      <c r="T68" s="7">
        <f t="shared" ref="T68:T69" ca="1" si="12">C68+1</f>
        <v>42920.942228819447</v>
      </c>
      <c r="U68" s="6"/>
      <c r="V68" s="6"/>
      <c r="W68" s="6"/>
      <c r="X68" s="6"/>
      <c r="Y68" s="6"/>
    </row>
    <row r="69" spans="1:25" ht="12.75" customHeight="1">
      <c r="A69" s="6">
        <v>4091</v>
      </c>
      <c r="B69" s="6">
        <v>29185</v>
      </c>
      <c r="C69" s="7">
        <f t="shared" ca="1" si="0"/>
        <v>42919.942228819447</v>
      </c>
      <c r="D69" s="6" t="s">
        <v>29</v>
      </c>
      <c r="E69" s="6">
        <v>8</v>
      </c>
      <c r="F69" s="6">
        <v>468.49</v>
      </c>
      <c r="G69" s="6">
        <v>0.03</v>
      </c>
      <c r="H69" s="8">
        <v>-6.37</v>
      </c>
      <c r="I69" s="6">
        <v>56.96</v>
      </c>
      <c r="J69" s="6">
        <v>13.22</v>
      </c>
      <c r="K69" s="6" t="s">
        <v>154</v>
      </c>
      <c r="L69" s="6"/>
      <c r="M69" s="6"/>
      <c r="N69" s="6" t="s">
        <v>39</v>
      </c>
      <c r="O69" s="6" t="s">
        <v>25</v>
      </c>
      <c r="P69" s="6" t="s">
        <v>32</v>
      </c>
      <c r="Q69" s="6" t="s">
        <v>155</v>
      </c>
      <c r="R69" s="6" t="s">
        <v>37</v>
      </c>
      <c r="S69" s="6">
        <v>0.56000000000000005</v>
      </c>
      <c r="T69" s="7">
        <f t="shared" ca="1" si="12"/>
        <v>42920.942228819447</v>
      </c>
      <c r="U69" s="6"/>
      <c r="V69" s="6"/>
      <c r="W69" s="6"/>
      <c r="X69" s="6"/>
      <c r="Y69" s="6"/>
    </row>
    <row r="70" spans="1:25" ht="12.75" customHeight="1">
      <c r="A70" s="6">
        <v>4092</v>
      </c>
      <c r="B70" s="6">
        <v>29185</v>
      </c>
      <c r="C70" s="7">
        <f t="shared" ca="1" si="0"/>
        <v>42919.942228819447</v>
      </c>
      <c r="D70" s="6" t="s">
        <v>29</v>
      </c>
      <c r="E70" s="6">
        <v>48</v>
      </c>
      <c r="F70" s="6">
        <v>446.53</v>
      </c>
      <c r="G70" s="6">
        <v>0.04</v>
      </c>
      <c r="H70" s="8">
        <v>-261.45</v>
      </c>
      <c r="I70" s="6">
        <v>8.3699999999999992</v>
      </c>
      <c r="J70" s="6">
        <v>10.16</v>
      </c>
      <c r="K70" s="6" t="s">
        <v>154</v>
      </c>
      <c r="L70" s="6"/>
      <c r="M70" s="6"/>
      <c r="N70" s="6" t="s">
        <v>39</v>
      </c>
      <c r="O70" s="6" t="s">
        <v>47</v>
      </c>
      <c r="P70" s="6" t="s">
        <v>48</v>
      </c>
      <c r="Q70" s="9" t="s">
        <v>156</v>
      </c>
      <c r="R70" s="6" t="s">
        <v>28</v>
      </c>
      <c r="S70" s="6">
        <v>0.59</v>
      </c>
      <c r="T70" s="7">
        <f t="shared" ref="T70:T71" ca="1" si="13">C70+2</f>
        <v>42921.942228819447</v>
      </c>
      <c r="U70" s="6"/>
      <c r="V70" s="6"/>
      <c r="W70" s="6"/>
      <c r="X70" s="6"/>
      <c r="Y70" s="6"/>
    </row>
    <row r="71" spans="1:25" ht="12.75" customHeight="1">
      <c r="A71" s="6">
        <v>4093</v>
      </c>
      <c r="B71" s="6">
        <v>29185</v>
      </c>
      <c r="C71" s="7">
        <f t="shared" ca="1" si="0"/>
        <v>42919.942228819447</v>
      </c>
      <c r="D71" s="6" t="s">
        <v>29</v>
      </c>
      <c r="E71" s="6">
        <v>5</v>
      </c>
      <c r="F71" s="6">
        <v>217.85</v>
      </c>
      <c r="G71" s="6">
        <v>0.02</v>
      </c>
      <c r="H71" s="8">
        <v>-25.31</v>
      </c>
      <c r="I71" s="6">
        <v>40.99</v>
      </c>
      <c r="J71" s="6">
        <v>17.48</v>
      </c>
      <c r="K71" s="6" t="s">
        <v>154</v>
      </c>
      <c r="L71" s="6"/>
      <c r="M71" s="6"/>
      <c r="N71" s="6" t="s">
        <v>39</v>
      </c>
      <c r="O71" s="6" t="s">
        <v>25</v>
      </c>
      <c r="P71" s="6" t="s">
        <v>58</v>
      </c>
      <c r="Q71" s="6" t="s">
        <v>157</v>
      </c>
      <c r="R71" s="6" t="s">
        <v>37</v>
      </c>
      <c r="S71" s="6">
        <v>0.36</v>
      </c>
      <c r="T71" s="7">
        <f t="shared" ca="1" si="13"/>
        <v>42921.942228819447</v>
      </c>
      <c r="U71" s="6"/>
      <c r="V71" s="6"/>
      <c r="W71" s="6"/>
      <c r="X71" s="6"/>
      <c r="Y71" s="6"/>
    </row>
    <row r="72" spans="1:25" ht="12.75" customHeight="1">
      <c r="A72" s="6">
        <v>4143</v>
      </c>
      <c r="B72" s="6">
        <v>29408</v>
      </c>
      <c r="C72" s="7">
        <f t="shared" ca="1" si="0"/>
        <v>42919.942228819447</v>
      </c>
      <c r="D72" s="6" t="s">
        <v>43</v>
      </c>
      <c r="E72" s="6">
        <v>44</v>
      </c>
      <c r="F72" s="6">
        <v>4260.7299999999996</v>
      </c>
      <c r="G72" s="6">
        <v>7.0000000000000007E-2</v>
      </c>
      <c r="H72" s="8">
        <v>251.58</v>
      </c>
      <c r="I72" s="6">
        <v>119.99</v>
      </c>
      <c r="J72" s="6">
        <v>56.14</v>
      </c>
      <c r="K72" s="6" t="s">
        <v>158</v>
      </c>
      <c r="L72" s="6"/>
      <c r="M72" s="6"/>
      <c r="N72" s="6" t="s">
        <v>57</v>
      </c>
      <c r="O72" s="6" t="s">
        <v>40</v>
      </c>
      <c r="P72" s="6" t="s">
        <v>143</v>
      </c>
      <c r="Q72" s="6" t="s">
        <v>159</v>
      </c>
      <c r="R72" s="6" t="s">
        <v>79</v>
      </c>
      <c r="S72" s="6">
        <v>0.39</v>
      </c>
      <c r="T72" s="7">
        <f t="shared" ref="T72:T73" ca="1" si="14">C72+1</f>
        <v>42920.942228819447</v>
      </c>
      <c r="U72" s="6"/>
      <c r="V72" s="6"/>
      <c r="W72" s="6"/>
      <c r="X72" s="6"/>
      <c r="Y72" s="6"/>
    </row>
    <row r="73" spans="1:25" ht="12.75" customHeight="1">
      <c r="A73" s="6">
        <v>4219</v>
      </c>
      <c r="B73" s="6">
        <v>29985</v>
      </c>
      <c r="C73" s="7">
        <f t="shared" ca="1" si="0"/>
        <v>42919.942228819447</v>
      </c>
      <c r="D73" s="6" t="s">
        <v>75</v>
      </c>
      <c r="E73" s="6">
        <v>22</v>
      </c>
      <c r="F73" s="6">
        <v>196.75</v>
      </c>
      <c r="G73" s="6">
        <v>0.03</v>
      </c>
      <c r="H73" s="8">
        <v>0.13</v>
      </c>
      <c r="I73" s="6">
        <v>7.96</v>
      </c>
      <c r="J73" s="6">
        <v>4.95</v>
      </c>
      <c r="K73" s="6" t="s">
        <v>97</v>
      </c>
      <c r="L73" s="6"/>
      <c r="M73" s="6"/>
      <c r="N73" s="6" t="s">
        <v>39</v>
      </c>
      <c r="O73" s="6" t="s">
        <v>47</v>
      </c>
      <c r="P73" s="6" t="s">
        <v>48</v>
      </c>
      <c r="Q73" s="6" t="s">
        <v>160</v>
      </c>
      <c r="R73" s="6" t="s">
        <v>37</v>
      </c>
      <c r="S73" s="6">
        <v>0.41</v>
      </c>
      <c r="T73" s="7">
        <f t="shared" ca="1" si="14"/>
        <v>42920.942228819447</v>
      </c>
      <c r="U73" s="6"/>
      <c r="V73" s="6"/>
      <c r="W73" s="6"/>
      <c r="X73" s="6"/>
      <c r="Y73" s="6"/>
    </row>
    <row r="74" spans="1:25" ht="12.75" customHeight="1">
      <c r="A74" s="6">
        <v>4220</v>
      </c>
      <c r="B74" s="6">
        <v>29986</v>
      </c>
      <c r="C74" s="7">
        <f t="shared" ca="1" si="0"/>
        <v>42919.942228819447</v>
      </c>
      <c r="D74" s="6" t="s">
        <v>75</v>
      </c>
      <c r="E74" s="6">
        <v>40</v>
      </c>
      <c r="F74" s="6">
        <v>1477.39</v>
      </c>
      <c r="G74" s="6">
        <v>0.03</v>
      </c>
      <c r="H74" s="8">
        <v>641.40150000000006</v>
      </c>
      <c r="I74" s="6">
        <v>37.700000000000003</v>
      </c>
      <c r="J74" s="6">
        <v>2.99</v>
      </c>
      <c r="K74" s="6" t="s">
        <v>154</v>
      </c>
      <c r="L74" s="6"/>
      <c r="M74" s="6"/>
      <c r="N74" s="6" t="s">
        <v>39</v>
      </c>
      <c r="O74" s="6" t="s">
        <v>25</v>
      </c>
      <c r="P74" s="6" t="s">
        <v>35</v>
      </c>
      <c r="Q74" s="6" t="s">
        <v>161</v>
      </c>
      <c r="R74" s="6" t="s">
        <v>37</v>
      </c>
      <c r="S74" s="6">
        <v>0.35</v>
      </c>
      <c r="T74" s="7">
        <f ca="1">C74+0</f>
        <v>42919.942228819447</v>
      </c>
      <c r="U74" s="6"/>
      <c r="V74" s="6"/>
      <c r="W74" s="6"/>
      <c r="X74" s="6"/>
      <c r="Y74" s="6"/>
    </row>
    <row r="75" spans="1:25" ht="12.75" customHeight="1">
      <c r="A75" s="6">
        <v>4237</v>
      </c>
      <c r="B75" s="6">
        <v>30147</v>
      </c>
      <c r="C75" s="7">
        <f t="shared" ca="1" si="0"/>
        <v>42919.942228819447</v>
      </c>
      <c r="D75" s="6" t="s">
        <v>43</v>
      </c>
      <c r="E75" s="6">
        <v>37</v>
      </c>
      <c r="F75" s="6">
        <v>740.14</v>
      </c>
      <c r="G75" s="6">
        <v>0.06</v>
      </c>
      <c r="H75" s="8">
        <v>29.73</v>
      </c>
      <c r="I75" s="6">
        <v>19.98</v>
      </c>
      <c r="J75" s="6">
        <v>10.49</v>
      </c>
      <c r="K75" s="6" t="s">
        <v>162</v>
      </c>
      <c r="L75" s="6"/>
      <c r="M75" s="6"/>
      <c r="N75" s="6" t="s">
        <v>31</v>
      </c>
      <c r="O75" s="6" t="s">
        <v>47</v>
      </c>
      <c r="P75" s="6" t="s">
        <v>48</v>
      </c>
      <c r="Q75" s="6" t="s">
        <v>163</v>
      </c>
      <c r="R75" s="6" t="s">
        <v>37</v>
      </c>
      <c r="S75" s="6">
        <v>0.49</v>
      </c>
      <c r="T75" s="7">
        <f ca="1">C75+2</f>
        <v>42921.942228819447</v>
      </c>
      <c r="U75" s="6"/>
      <c r="V75" s="6"/>
      <c r="W75" s="6"/>
      <c r="X75" s="6"/>
      <c r="Y75" s="6"/>
    </row>
    <row r="76" spans="1:25" ht="12.75" customHeight="1">
      <c r="A76" s="6">
        <v>4238</v>
      </c>
      <c r="B76" s="6">
        <v>30149</v>
      </c>
      <c r="C76" s="7">
        <f t="shared" ca="1" si="0"/>
        <v>42919.942228819447</v>
      </c>
      <c r="D76" s="6" t="s">
        <v>60</v>
      </c>
      <c r="E76" s="6">
        <v>8</v>
      </c>
      <c r="F76" s="6">
        <v>16.47</v>
      </c>
      <c r="G76" s="6">
        <v>0.1</v>
      </c>
      <c r="H76" s="8">
        <v>-6.8194999999999997</v>
      </c>
      <c r="I76" s="6">
        <v>2.08</v>
      </c>
      <c r="J76" s="6">
        <v>1.49</v>
      </c>
      <c r="K76" s="6" t="s">
        <v>105</v>
      </c>
      <c r="L76" s="6"/>
      <c r="M76" s="6"/>
      <c r="N76" s="6" t="s">
        <v>39</v>
      </c>
      <c r="O76" s="6" t="s">
        <v>25</v>
      </c>
      <c r="P76" s="6" t="s">
        <v>35</v>
      </c>
      <c r="Q76" s="6" t="s">
        <v>164</v>
      </c>
      <c r="R76" s="6" t="s">
        <v>37</v>
      </c>
      <c r="S76" s="6">
        <v>0.38</v>
      </c>
      <c r="T76" s="7">
        <f ca="1">C76+1</f>
        <v>42920.942228819447</v>
      </c>
      <c r="U76" s="6"/>
      <c r="V76" s="6"/>
      <c r="W76" s="6"/>
      <c r="X76" s="6"/>
      <c r="Y76" s="6"/>
    </row>
    <row r="77" spans="1:25" ht="12.75" customHeight="1">
      <c r="A77" s="6">
        <v>4239</v>
      </c>
      <c r="B77" s="6">
        <v>30149</v>
      </c>
      <c r="C77" s="7">
        <f t="shared" ca="1" si="0"/>
        <v>42919.942228819447</v>
      </c>
      <c r="D77" s="6" t="s">
        <v>60</v>
      </c>
      <c r="E77" s="6">
        <v>5</v>
      </c>
      <c r="F77" s="6">
        <v>173.62</v>
      </c>
      <c r="G77" s="6">
        <v>0.09</v>
      </c>
      <c r="H77" s="8">
        <v>-88.64</v>
      </c>
      <c r="I77" s="6">
        <v>33.94</v>
      </c>
      <c r="J77" s="6">
        <v>19.190000000000001</v>
      </c>
      <c r="K77" s="6" t="s">
        <v>105</v>
      </c>
      <c r="L77" s="6"/>
      <c r="M77" s="6"/>
      <c r="N77" s="6" t="s">
        <v>39</v>
      </c>
      <c r="O77" s="6" t="s">
        <v>47</v>
      </c>
      <c r="P77" s="6" t="s">
        <v>99</v>
      </c>
      <c r="Q77" s="6" t="s">
        <v>165</v>
      </c>
      <c r="R77" s="6" t="s">
        <v>34</v>
      </c>
      <c r="S77" s="6">
        <v>0.57999999999999996</v>
      </c>
      <c r="T77" s="7">
        <f ca="1">C77+2</f>
        <v>42921.942228819447</v>
      </c>
      <c r="U77" s="6"/>
      <c r="V77" s="6"/>
      <c r="W77" s="6"/>
      <c r="X77" s="6"/>
      <c r="Y77" s="6"/>
    </row>
    <row r="78" spans="1:25" ht="12.75" customHeight="1">
      <c r="A78" s="6">
        <v>4240</v>
      </c>
      <c r="B78" s="6">
        <v>30149</v>
      </c>
      <c r="C78" s="7">
        <f t="shared" ca="1" si="0"/>
        <v>42919.942228819447</v>
      </c>
      <c r="D78" s="6" t="s">
        <v>60</v>
      </c>
      <c r="E78" s="6">
        <v>50</v>
      </c>
      <c r="F78" s="6">
        <v>690.97</v>
      </c>
      <c r="G78" s="6">
        <v>0.03</v>
      </c>
      <c r="H78" s="8">
        <v>-16.940000000000001</v>
      </c>
      <c r="I78" s="6">
        <v>13.79</v>
      </c>
      <c r="J78" s="6">
        <v>8.7799999999999994</v>
      </c>
      <c r="K78" s="6" t="s">
        <v>105</v>
      </c>
      <c r="L78" s="6"/>
      <c r="M78" s="6"/>
      <c r="N78" s="6" t="s">
        <v>39</v>
      </c>
      <c r="O78" s="6" t="s">
        <v>47</v>
      </c>
      <c r="P78" s="6" t="s">
        <v>48</v>
      </c>
      <c r="Q78" s="6" t="s">
        <v>166</v>
      </c>
      <c r="R78" s="6" t="s">
        <v>37</v>
      </c>
      <c r="S78" s="6">
        <v>0.43</v>
      </c>
      <c r="T78" s="7">
        <f ca="1">C78+3</f>
        <v>42922.942228819447</v>
      </c>
      <c r="U78" s="6"/>
      <c r="V78" s="6"/>
      <c r="W78" s="6"/>
      <c r="X78" s="6"/>
      <c r="Y78" s="6"/>
    </row>
    <row r="79" spans="1:25" ht="12.75" customHeight="1">
      <c r="A79" s="6">
        <v>4257</v>
      </c>
      <c r="B79" s="6">
        <v>30310</v>
      </c>
      <c r="C79" s="7">
        <f t="shared" ca="1" si="0"/>
        <v>42919.942228819447</v>
      </c>
      <c r="D79" s="6" t="s">
        <v>60</v>
      </c>
      <c r="E79" s="6">
        <v>21</v>
      </c>
      <c r="F79" s="6">
        <v>2024.0284999999999</v>
      </c>
      <c r="G79" s="6">
        <v>0.1</v>
      </c>
      <c r="H79" s="8">
        <v>4.8960000000000106</v>
      </c>
      <c r="I79" s="6">
        <v>125.99</v>
      </c>
      <c r="J79" s="6">
        <v>8.8000000000000007</v>
      </c>
      <c r="K79" s="6" t="s">
        <v>90</v>
      </c>
      <c r="L79" s="6"/>
      <c r="M79" s="6"/>
      <c r="N79" s="6" t="s">
        <v>31</v>
      </c>
      <c r="O79" s="6" t="s">
        <v>40</v>
      </c>
      <c r="P79" s="6" t="s">
        <v>41</v>
      </c>
      <c r="Q79" s="6" t="s">
        <v>167</v>
      </c>
      <c r="R79" s="6" t="s">
        <v>37</v>
      </c>
      <c r="S79" s="6">
        <v>0.59</v>
      </c>
      <c r="T79" s="7">
        <f ca="1">C79+2</f>
        <v>42921.942228819447</v>
      </c>
      <c r="U79" s="6"/>
      <c r="V79" s="6"/>
      <c r="W79" s="6"/>
      <c r="X79" s="6"/>
      <c r="Y79" s="6"/>
    </row>
    <row r="80" spans="1:25" ht="12.75" customHeight="1">
      <c r="A80" s="6">
        <v>4407</v>
      </c>
      <c r="B80" s="6">
        <v>31426</v>
      </c>
      <c r="C80" s="7">
        <f t="shared" ca="1" si="0"/>
        <v>42919.942228819447</v>
      </c>
      <c r="D80" s="6" t="s">
        <v>20</v>
      </c>
      <c r="E80" s="6">
        <v>40</v>
      </c>
      <c r="F80" s="6">
        <v>4054.0579999999995</v>
      </c>
      <c r="G80" s="6">
        <v>0.09</v>
      </c>
      <c r="H80" s="8">
        <v>914.19299999999998</v>
      </c>
      <c r="I80" s="6">
        <v>125.99</v>
      </c>
      <c r="J80" s="6">
        <v>2.5</v>
      </c>
      <c r="K80" s="6" t="s">
        <v>168</v>
      </c>
      <c r="L80" s="6"/>
      <c r="M80" s="6"/>
      <c r="N80" s="6" t="s">
        <v>57</v>
      </c>
      <c r="O80" s="6" t="s">
        <v>40</v>
      </c>
      <c r="P80" s="6" t="s">
        <v>41</v>
      </c>
      <c r="Q80" s="6" t="s">
        <v>169</v>
      </c>
      <c r="R80" s="6" t="s">
        <v>37</v>
      </c>
      <c r="S80" s="6">
        <v>0.6</v>
      </c>
      <c r="T80" s="7">
        <f t="shared" ref="T80:T82" ca="1" si="15">C80+4</f>
        <v>42923.942228819447</v>
      </c>
      <c r="U80" s="6"/>
      <c r="V80" s="6"/>
      <c r="W80" s="6"/>
      <c r="X80" s="6"/>
      <c r="Y80" s="6"/>
    </row>
    <row r="81" spans="1:25" ht="12.75" customHeight="1">
      <c r="A81" s="6">
        <v>4471</v>
      </c>
      <c r="B81" s="6">
        <v>31872</v>
      </c>
      <c r="C81" s="7">
        <f t="shared" ca="1" si="0"/>
        <v>42919.942228819447</v>
      </c>
      <c r="D81" s="6" t="s">
        <v>20</v>
      </c>
      <c r="E81" s="6">
        <v>34</v>
      </c>
      <c r="F81" s="6">
        <v>2833.19</v>
      </c>
      <c r="G81" s="6">
        <v>0.06</v>
      </c>
      <c r="H81" s="8">
        <v>1409.87</v>
      </c>
      <c r="I81" s="6">
        <v>83.98</v>
      </c>
      <c r="J81" s="6">
        <v>5.01</v>
      </c>
      <c r="K81" s="6" t="s">
        <v>135</v>
      </c>
      <c r="L81" s="6"/>
      <c r="M81" s="6"/>
      <c r="N81" s="6" t="s">
        <v>57</v>
      </c>
      <c r="O81" s="6" t="s">
        <v>25</v>
      </c>
      <c r="P81" s="6" t="s">
        <v>73</v>
      </c>
      <c r="Q81" s="6" t="s">
        <v>170</v>
      </c>
      <c r="R81" s="6" t="s">
        <v>37</v>
      </c>
      <c r="S81" s="6">
        <v>0.38</v>
      </c>
      <c r="T81" s="7">
        <f t="shared" ca="1" si="15"/>
        <v>42923.942228819447</v>
      </c>
      <c r="U81" s="6"/>
      <c r="V81" s="6"/>
      <c r="W81" s="6"/>
      <c r="X81" s="6"/>
      <c r="Y81" s="6"/>
    </row>
    <row r="82" spans="1:25" ht="12.75" customHeight="1">
      <c r="A82" s="6">
        <v>4472</v>
      </c>
      <c r="B82" s="6">
        <v>31872</v>
      </c>
      <c r="C82" s="7">
        <f t="shared" ca="1" si="0"/>
        <v>42919.942228819447</v>
      </c>
      <c r="D82" s="6" t="s">
        <v>20</v>
      </c>
      <c r="E82" s="6">
        <v>30</v>
      </c>
      <c r="F82" s="6">
        <v>4452.6499999999996</v>
      </c>
      <c r="G82" s="6">
        <v>0.09</v>
      </c>
      <c r="H82" s="8">
        <v>-265.12200000000001</v>
      </c>
      <c r="I82" s="6">
        <v>159.31</v>
      </c>
      <c r="J82" s="6">
        <v>60</v>
      </c>
      <c r="K82" s="6" t="s">
        <v>135</v>
      </c>
      <c r="L82" s="6"/>
      <c r="M82" s="6"/>
      <c r="N82" s="6" t="s">
        <v>57</v>
      </c>
      <c r="O82" s="6" t="s">
        <v>47</v>
      </c>
      <c r="P82" s="6" t="s">
        <v>80</v>
      </c>
      <c r="Q82" s="6" t="s">
        <v>171</v>
      </c>
      <c r="R82" s="6" t="s">
        <v>34</v>
      </c>
      <c r="S82" s="6">
        <v>0.55000000000000004</v>
      </c>
      <c r="T82" s="7">
        <f t="shared" ca="1" si="15"/>
        <v>42923.942228819447</v>
      </c>
      <c r="U82" s="6"/>
      <c r="V82" s="6"/>
      <c r="W82" s="6"/>
      <c r="X82" s="6"/>
      <c r="Y82" s="6"/>
    </row>
    <row r="83" spans="1:25" ht="12.75" customHeight="1">
      <c r="A83" s="6">
        <v>4477</v>
      </c>
      <c r="B83" s="6">
        <v>31874</v>
      </c>
      <c r="C83" s="7">
        <f t="shared" ca="1" si="0"/>
        <v>42919.942228819447</v>
      </c>
      <c r="D83" s="6" t="s">
        <v>29</v>
      </c>
      <c r="E83" s="6">
        <v>29</v>
      </c>
      <c r="F83" s="6">
        <v>321.95</v>
      </c>
      <c r="G83" s="6">
        <v>0.03</v>
      </c>
      <c r="H83" s="8">
        <v>20.76</v>
      </c>
      <c r="I83" s="6">
        <v>10.98</v>
      </c>
      <c r="J83" s="6">
        <v>3.37</v>
      </c>
      <c r="K83" s="6" t="s">
        <v>111</v>
      </c>
      <c r="L83" s="6"/>
      <c r="M83" s="6"/>
      <c r="N83" s="6" t="s">
        <v>39</v>
      </c>
      <c r="O83" s="6" t="s">
        <v>25</v>
      </c>
      <c r="P83" s="6" t="s">
        <v>172</v>
      </c>
      <c r="Q83" s="6" t="s">
        <v>173</v>
      </c>
      <c r="R83" s="6" t="s">
        <v>50</v>
      </c>
      <c r="S83" s="6">
        <v>0.56999999999999995</v>
      </c>
      <c r="T83" s="7">
        <f t="shared" ref="T83:T84" ca="1" si="16">C83+0</f>
        <v>42919.942228819447</v>
      </c>
      <c r="U83" s="6"/>
      <c r="V83" s="6"/>
      <c r="W83" s="6"/>
      <c r="X83" s="6"/>
      <c r="Y83" s="6"/>
    </row>
    <row r="84" spans="1:25" ht="12.75" customHeight="1">
      <c r="A84" s="6">
        <v>4478</v>
      </c>
      <c r="B84" s="6">
        <v>31874</v>
      </c>
      <c r="C84" s="7">
        <f t="shared" ca="1" si="0"/>
        <v>42919.942228819447</v>
      </c>
      <c r="D84" s="6" t="s">
        <v>29</v>
      </c>
      <c r="E84" s="6">
        <v>39</v>
      </c>
      <c r="F84" s="6">
        <v>13244.04</v>
      </c>
      <c r="G84" s="6">
        <v>0.05</v>
      </c>
      <c r="H84" s="8">
        <v>275.93</v>
      </c>
      <c r="I84" s="6">
        <v>348.21</v>
      </c>
      <c r="J84" s="6">
        <v>84.84</v>
      </c>
      <c r="K84" s="6" t="s">
        <v>111</v>
      </c>
      <c r="L84" s="6"/>
      <c r="M84" s="6"/>
      <c r="N84" s="6" t="s">
        <v>39</v>
      </c>
      <c r="O84" s="6" t="s">
        <v>47</v>
      </c>
      <c r="P84" s="6" t="s">
        <v>80</v>
      </c>
      <c r="Q84" s="6" t="s">
        <v>174</v>
      </c>
      <c r="R84" s="6" t="s">
        <v>79</v>
      </c>
      <c r="S84" s="6">
        <v>0.66</v>
      </c>
      <c r="T84" s="7">
        <f t="shared" ca="1" si="16"/>
        <v>42919.942228819447</v>
      </c>
      <c r="U84" s="6"/>
      <c r="V84" s="6"/>
      <c r="W84" s="6"/>
      <c r="X84" s="6"/>
      <c r="Y84" s="6"/>
    </row>
    <row r="85" spans="1:25" ht="12.75" customHeight="1">
      <c r="A85" s="6">
        <v>4485</v>
      </c>
      <c r="B85" s="6">
        <v>31938</v>
      </c>
      <c r="C85" s="7">
        <f t="shared" ca="1" si="0"/>
        <v>42919.942228819447</v>
      </c>
      <c r="D85" s="6" t="s">
        <v>60</v>
      </c>
      <c r="E85" s="6">
        <v>13</v>
      </c>
      <c r="F85" s="6">
        <v>1193.6199999999999</v>
      </c>
      <c r="G85" s="6">
        <v>0.08</v>
      </c>
      <c r="H85" s="8">
        <v>-304.47000000000003</v>
      </c>
      <c r="I85" s="6">
        <v>89.99</v>
      </c>
      <c r="J85" s="6">
        <v>42</v>
      </c>
      <c r="K85" s="6" t="s">
        <v>111</v>
      </c>
      <c r="L85" s="6"/>
      <c r="M85" s="6"/>
      <c r="N85" s="6" t="s">
        <v>31</v>
      </c>
      <c r="O85" s="6" t="s">
        <v>47</v>
      </c>
      <c r="P85" s="6" t="s">
        <v>99</v>
      </c>
      <c r="Q85" s="6" t="s">
        <v>175</v>
      </c>
      <c r="R85" s="6" t="s">
        <v>34</v>
      </c>
      <c r="S85" s="6">
        <v>0.66</v>
      </c>
      <c r="T85" s="7">
        <f ca="1">C85+1</f>
        <v>42920.942228819447</v>
      </c>
      <c r="U85" s="6"/>
      <c r="V85" s="6"/>
      <c r="W85" s="6"/>
      <c r="X85" s="6"/>
      <c r="Y85" s="6"/>
    </row>
    <row r="86" spans="1:25" ht="12.75" customHeight="1">
      <c r="A86" s="6">
        <v>4486</v>
      </c>
      <c r="B86" s="6">
        <v>31938</v>
      </c>
      <c r="C86" s="7">
        <f t="shared" ca="1" si="0"/>
        <v>42919.942228819447</v>
      </c>
      <c r="D86" s="6" t="s">
        <v>60</v>
      </c>
      <c r="E86" s="6">
        <v>47</v>
      </c>
      <c r="F86" s="6">
        <v>363.23</v>
      </c>
      <c r="G86" s="6">
        <v>0.05</v>
      </c>
      <c r="H86" s="8">
        <v>40.58</v>
      </c>
      <c r="I86" s="6">
        <v>7.59</v>
      </c>
      <c r="J86" s="6">
        <v>4</v>
      </c>
      <c r="K86" s="6" t="s">
        <v>111</v>
      </c>
      <c r="L86" s="6"/>
      <c r="M86" s="6"/>
      <c r="N86" s="6" t="s">
        <v>31</v>
      </c>
      <c r="O86" s="6" t="s">
        <v>47</v>
      </c>
      <c r="P86" s="6" t="s">
        <v>48</v>
      </c>
      <c r="Q86" s="6" t="s">
        <v>176</v>
      </c>
      <c r="R86" s="6" t="s">
        <v>65</v>
      </c>
      <c r="S86" s="6">
        <v>0.42</v>
      </c>
      <c r="T86" s="7">
        <f ca="1">C86+2</f>
        <v>42921.942228819447</v>
      </c>
      <c r="U86" s="6"/>
      <c r="V86" s="6"/>
      <c r="W86" s="6"/>
      <c r="X86" s="6"/>
      <c r="Y86" s="6"/>
    </row>
    <row r="87" spans="1:25" ht="12.75" customHeight="1">
      <c r="A87" s="6">
        <v>4576</v>
      </c>
      <c r="B87" s="6">
        <v>32582</v>
      </c>
      <c r="C87" s="7">
        <f t="shared" ca="1" si="0"/>
        <v>42919.942228819447</v>
      </c>
      <c r="D87" s="6" t="s">
        <v>43</v>
      </c>
      <c r="E87" s="6">
        <v>27</v>
      </c>
      <c r="F87" s="6">
        <v>2780.88</v>
      </c>
      <c r="G87" s="6">
        <v>7.0000000000000007E-2</v>
      </c>
      <c r="H87" s="8">
        <v>595.38</v>
      </c>
      <c r="I87" s="6">
        <v>105.34</v>
      </c>
      <c r="J87" s="6">
        <v>24.49</v>
      </c>
      <c r="K87" s="6" t="s">
        <v>177</v>
      </c>
      <c r="L87" s="6"/>
      <c r="M87" s="6"/>
      <c r="N87" s="6" t="s">
        <v>31</v>
      </c>
      <c r="O87" s="6" t="s">
        <v>47</v>
      </c>
      <c r="P87" s="6" t="s">
        <v>48</v>
      </c>
      <c r="Q87" s="6" t="s">
        <v>178</v>
      </c>
      <c r="R87" s="6" t="s">
        <v>28</v>
      </c>
      <c r="S87" s="6">
        <v>0.61</v>
      </c>
      <c r="T87" s="7">
        <f ca="1">C87+1</f>
        <v>42920.942228819447</v>
      </c>
      <c r="U87" s="6"/>
      <c r="V87" s="6"/>
      <c r="W87" s="6"/>
      <c r="X87" s="6"/>
      <c r="Y87" s="6"/>
    </row>
    <row r="88" spans="1:25" ht="12.75" customHeight="1">
      <c r="A88" s="6">
        <v>4580</v>
      </c>
      <c r="B88" s="6">
        <v>32611</v>
      </c>
      <c r="C88" s="7">
        <f t="shared" ca="1" si="0"/>
        <v>42919.942228819447</v>
      </c>
      <c r="D88" s="6" t="s">
        <v>60</v>
      </c>
      <c r="E88" s="6">
        <v>16</v>
      </c>
      <c r="F88" s="6">
        <v>33.76</v>
      </c>
      <c r="G88" s="6">
        <v>0.04</v>
      </c>
      <c r="H88" s="8">
        <v>-7.1529999999999996</v>
      </c>
      <c r="I88" s="6">
        <v>2.08</v>
      </c>
      <c r="J88" s="6">
        <v>1.49</v>
      </c>
      <c r="K88" s="6" t="s">
        <v>158</v>
      </c>
      <c r="L88" s="6"/>
      <c r="M88" s="6"/>
      <c r="N88" s="6" t="s">
        <v>39</v>
      </c>
      <c r="O88" s="6" t="s">
        <v>25</v>
      </c>
      <c r="P88" s="6" t="s">
        <v>35</v>
      </c>
      <c r="Q88" s="6" t="s">
        <v>179</v>
      </c>
      <c r="R88" s="6" t="s">
        <v>37</v>
      </c>
      <c r="S88" s="6">
        <v>0.36</v>
      </c>
      <c r="T88" s="7">
        <f ca="1">C88+2</f>
        <v>42921.942228819447</v>
      </c>
      <c r="U88" s="6"/>
      <c r="V88" s="6"/>
      <c r="W88" s="6"/>
      <c r="X88" s="6"/>
      <c r="Y88" s="6"/>
    </row>
    <row r="89" spans="1:25" ht="12.75" customHeight="1">
      <c r="A89" s="6">
        <v>4581</v>
      </c>
      <c r="B89" s="6">
        <v>32611</v>
      </c>
      <c r="C89" s="7">
        <f t="shared" ca="1" si="0"/>
        <v>42919.942228819447</v>
      </c>
      <c r="D89" s="6" t="s">
        <v>60</v>
      </c>
      <c r="E89" s="6">
        <v>19</v>
      </c>
      <c r="F89" s="6">
        <v>3537.39</v>
      </c>
      <c r="G89" s="6">
        <v>0</v>
      </c>
      <c r="H89" s="8">
        <v>232.78</v>
      </c>
      <c r="I89" s="6">
        <v>180.98</v>
      </c>
      <c r="J89" s="6">
        <v>30</v>
      </c>
      <c r="K89" s="6" t="s">
        <v>158</v>
      </c>
      <c r="L89" s="6"/>
      <c r="M89" s="6"/>
      <c r="N89" s="6" t="s">
        <v>39</v>
      </c>
      <c r="O89" s="6" t="s">
        <v>47</v>
      </c>
      <c r="P89" s="6" t="s">
        <v>99</v>
      </c>
      <c r="Q89" s="6" t="s">
        <v>180</v>
      </c>
      <c r="R89" s="6" t="s">
        <v>34</v>
      </c>
      <c r="S89" s="6">
        <v>0.69</v>
      </c>
      <c r="T89" s="7">
        <f t="shared" ref="T89:T90" ca="1" si="17">C89+1</f>
        <v>42920.942228819447</v>
      </c>
      <c r="U89" s="6"/>
      <c r="V89" s="6"/>
      <c r="W89" s="6"/>
      <c r="X89" s="6"/>
      <c r="Y89" s="6"/>
    </row>
    <row r="90" spans="1:25" ht="12.75" customHeight="1">
      <c r="A90" s="6">
        <v>4582</v>
      </c>
      <c r="B90" s="6">
        <v>32611</v>
      </c>
      <c r="C90" s="7">
        <f t="shared" ca="1" si="0"/>
        <v>42919.942228819447</v>
      </c>
      <c r="D90" s="6" t="s">
        <v>60</v>
      </c>
      <c r="E90" s="6">
        <v>18</v>
      </c>
      <c r="F90" s="6">
        <v>986.24</v>
      </c>
      <c r="G90" s="6">
        <v>0.02</v>
      </c>
      <c r="H90" s="8">
        <v>68.900000000000006</v>
      </c>
      <c r="I90" s="6">
        <v>53.98</v>
      </c>
      <c r="J90" s="6">
        <v>5.5</v>
      </c>
      <c r="K90" s="6" t="s">
        <v>158</v>
      </c>
      <c r="L90" s="6"/>
      <c r="M90" s="6"/>
      <c r="N90" s="6" t="s">
        <v>39</v>
      </c>
      <c r="O90" s="6" t="s">
        <v>40</v>
      </c>
      <c r="P90" s="6" t="s">
        <v>67</v>
      </c>
      <c r="Q90" s="6" t="s">
        <v>181</v>
      </c>
      <c r="R90" s="6" t="s">
        <v>37</v>
      </c>
      <c r="S90" s="6">
        <v>0.62</v>
      </c>
      <c r="T90" s="7">
        <f t="shared" ca="1" si="17"/>
        <v>42920.942228819447</v>
      </c>
      <c r="U90" s="6"/>
      <c r="V90" s="6"/>
      <c r="W90" s="6"/>
      <c r="X90" s="6"/>
      <c r="Y90" s="6"/>
    </row>
    <row r="91" spans="1:25" ht="12.75" customHeight="1">
      <c r="A91" s="6">
        <v>4583</v>
      </c>
      <c r="B91" s="6">
        <v>32611</v>
      </c>
      <c r="C91" s="7">
        <f t="shared" ca="1" si="0"/>
        <v>42919.942228819447</v>
      </c>
      <c r="D91" s="6" t="s">
        <v>60</v>
      </c>
      <c r="E91" s="6">
        <v>15</v>
      </c>
      <c r="F91" s="6">
        <v>81.66</v>
      </c>
      <c r="G91" s="6">
        <v>0.05</v>
      </c>
      <c r="H91" s="8">
        <v>-31.99</v>
      </c>
      <c r="I91" s="6">
        <v>4.9800000000000004</v>
      </c>
      <c r="J91" s="6">
        <v>5.0199999999999996</v>
      </c>
      <c r="K91" s="6" t="s">
        <v>158</v>
      </c>
      <c r="L91" s="6"/>
      <c r="M91" s="6"/>
      <c r="N91" s="6" t="s">
        <v>39</v>
      </c>
      <c r="O91" s="6" t="s">
        <v>25</v>
      </c>
      <c r="P91" s="6" t="s">
        <v>58</v>
      </c>
      <c r="Q91" s="6" t="s">
        <v>182</v>
      </c>
      <c r="R91" s="6" t="s">
        <v>37</v>
      </c>
      <c r="S91" s="6">
        <v>0.38</v>
      </c>
      <c r="T91" s="7">
        <f ca="1">C91+0</f>
        <v>42919.942228819447</v>
      </c>
      <c r="U91" s="6"/>
      <c r="V91" s="6"/>
      <c r="W91" s="6"/>
      <c r="X91" s="6"/>
      <c r="Y91" s="6"/>
    </row>
    <row r="92" spans="1:25" ht="12.75" customHeight="1">
      <c r="A92" s="6">
        <v>4620</v>
      </c>
      <c r="B92" s="6">
        <v>32901</v>
      </c>
      <c r="C92" s="7">
        <f t="shared" ca="1" si="0"/>
        <v>42919.942228819447</v>
      </c>
      <c r="D92" s="6" t="s">
        <v>75</v>
      </c>
      <c r="E92" s="6">
        <v>13</v>
      </c>
      <c r="F92" s="6">
        <v>49.74</v>
      </c>
      <c r="G92" s="6">
        <v>0</v>
      </c>
      <c r="H92" s="8">
        <v>17.7</v>
      </c>
      <c r="I92" s="6">
        <v>3.75</v>
      </c>
      <c r="J92" s="6">
        <v>0.5</v>
      </c>
      <c r="K92" s="6" t="s">
        <v>158</v>
      </c>
      <c r="L92" s="6"/>
      <c r="M92" s="6"/>
      <c r="N92" s="6" t="s">
        <v>39</v>
      </c>
      <c r="O92" s="6" t="s">
        <v>25</v>
      </c>
      <c r="P92" s="6" t="s">
        <v>85</v>
      </c>
      <c r="Q92" s="6" t="s">
        <v>183</v>
      </c>
      <c r="R92" s="6" t="s">
        <v>37</v>
      </c>
      <c r="S92" s="6">
        <v>0.37</v>
      </c>
      <c r="T92" s="7">
        <f ca="1">C92+1</f>
        <v>42920.942228819447</v>
      </c>
      <c r="U92" s="6"/>
      <c r="V92" s="6"/>
      <c r="W92" s="6"/>
      <c r="X92" s="6"/>
      <c r="Y92" s="6"/>
    </row>
    <row r="93" spans="1:25" ht="12.75" customHeight="1">
      <c r="A93" s="6">
        <v>4678</v>
      </c>
      <c r="B93" s="6">
        <v>33284</v>
      </c>
      <c r="C93" s="7">
        <f t="shared" ca="1" si="0"/>
        <v>42919.942228819447</v>
      </c>
      <c r="D93" s="6" t="s">
        <v>20</v>
      </c>
      <c r="E93" s="6">
        <v>21</v>
      </c>
      <c r="F93" s="6">
        <v>480.39</v>
      </c>
      <c r="G93" s="6">
        <v>0.01</v>
      </c>
      <c r="H93" s="8">
        <v>144.66</v>
      </c>
      <c r="I93" s="6">
        <v>22.23</v>
      </c>
      <c r="J93" s="6">
        <v>8.99</v>
      </c>
      <c r="K93" s="6" t="s">
        <v>184</v>
      </c>
      <c r="L93" s="6"/>
      <c r="M93" s="6"/>
      <c r="N93" s="6" t="s">
        <v>39</v>
      </c>
      <c r="O93" s="6" t="s">
        <v>47</v>
      </c>
      <c r="P93" s="6" t="s">
        <v>48</v>
      </c>
      <c r="Q93" s="6" t="s">
        <v>185</v>
      </c>
      <c r="R93" s="6" t="s">
        <v>50</v>
      </c>
      <c r="S93" s="6">
        <v>0.41</v>
      </c>
      <c r="T93" s="7">
        <f ca="1">C93+2</f>
        <v>42921.942228819447</v>
      </c>
      <c r="U93" s="6"/>
      <c r="V93" s="6"/>
      <c r="W93" s="6"/>
      <c r="X93" s="6"/>
      <c r="Y93" s="6"/>
    </row>
    <row r="94" spans="1:25" ht="12.75" customHeight="1">
      <c r="A94" s="6">
        <v>4680</v>
      </c>
      <c r="B94" s="6">
        <v>33287</v>
      </c>
      <c r="C94" s="7">
        <f t="shared" ca="1" si="0"/>
        <v>42919.942228819447</v>
      </c>
      <c r="D94" s="6" t="s">
        <v>75</v>
      </c>
      <c r="E94" s="6">
        <v>44</v>
      </c>
      <c r="F94" s="6">
        <v>11904.55</v>
      </c>
      <c r="G94" s="6">
        <v>0</v>
      </c>
      <c r="H94" s="8">
        <v>3909.33</v>
      </c>
      <c r="I94" s="6">
        <v>270.97000000000003</v>
      </c>
      <c r="J94" s="6">
        <v>28.06</v>
      </c>
      <c r="K94" s="6" t="s">
        <v>186</v>
      </c>
      <c r="L94" s="6"/>
      <c r="M94" s="6"/>
      <c r="N94" s="6" t="s">
        <v>24</v>
      </c>
      <c r="O94" s="6" t="s">
        <v>40</v>
      </c>
      <c r="P94" s="6" t="s">
        <v>143</v>
      </c>
      <c r="Q94" s="6" t="s">
        <v>187</v>
      </c>
      <c r="R94" s="6" t="s">
        <v>34</v>
      </c>
      <c r="S94" s="6">
        <v>0.56000000000000005</v>
      </c>
      <c r="T94" s="7">
        <f ca="1">C94+3</f>
        <v>42922.942228819447</v>
      </c>
      <c r="U94" s="6"/>
      <c r="V94" s="6"/>
      <c r="W94" s="6"/>
      <c r="X94" s="6"/>
      <c r="Y94" s="6"/>
    </row>
    <row r="95" spans="1:25" ht="12.75" customHeight="1">
      <c r="A95" s="6">
        <v>4745</v>
      </c>
      <c r="B95" s="6">
        <v>33732</v>
      </c>
      <c r="C95" s="7">
        <f t="shared" ca="1" si="0"/>
        <v>42919.942228819447</v>
      </c>
      <c r="D95" s="6" t="s">
        <v>43</v>
      </c>
      <c r="E95" s="6">
        <v>33</v>
      </c>
      <c r="F95" s="6">
        <v>332.95</v>
      </c>
      <c r="G95" s="6">
        <v>0.05</v>
      </c>
      <c r="H95" s="8">
        <v>-28.16</v>
      </c>
      <c r="I95" s="6">
        <v>9.65</v>
      </c>
      <c r="J95" s="6">
        <v>6.22</v>
      </c>
      <c r="K95" s="6" t="s">
        <v>133</v>
      </c>
      <c r="L95" s="6"/>
      <c r="M95" s="6"/>
      <c r="N95" s="6" t="s">
        <v>39</v>
      </c>
      <c r="O95" s="6" t="s">
        <v>47</v>
      </c>
      <c r="P95" s="6" t="s">
        <v>48</v>
      </c>
      <c r="Q95" s="6" t="s">
        <v>188</v>
      </c>
      <c r="R95" s="6" t="s">
        <v>37</v>
      </c>
      <c r="S95" s="6">
        <v>0.55000000000000004</v>
      </c>
      <c r="T95" s="7">
        <f ca="1">C95+1</f>
        <v>42920.942228819447</v>
      </c>
      <c r="U95" s="6"/>
      <c r="V95" s="6"/>
      <c r="W95" s="6"/>
      <c r="X95" s="6"/>
      <c r="Y95" s="6"/>
    </row>
    <row r="96" spans="1:25" ht="12.75" customHeight="1">
      <c r="A96" s="6">
        <v>4843</v>
      </c>
      <c r="B96" s="6">
        <v>34435</v>
      </c>
      <c r="C96" s="7">
        <f t="shared" ca="1" si="0"/>
        <v>42919.942228819447</v>
      </c>
      <c r="D96" s="6" t="s">
        <v>20</v>
      </c>
      <c r="E96" s="6">
        <v>42</v>
      </c>
      <c r="F96" s="6">
        <v>447.36</v>
      </c>
      <c r="G96" s="6">
        <v>0.01</v>
      </c>
      <c r="H96" s="8">
        <v>40.92</v>
      </c>
      <c r="I96" s="6">
        <v>10.48</v>
      </c>
      <c r="J96" s="6">
        <v>2.89</v>
      </c>
      <c r="K96" s="6" t="s">
        <v>119</v>
      </c>
      <c r="L96" s="6"/>
      <c r="M96" s="6"/>
      <c r="N96" s="6" t="s">
        <v>31</v>
      </c>
      <c r="O96" s="6" t="s">
        <v>25</v>
      </c>
      <c r="P96" s="6" t="s">
        <v>106</v>
      </c>
      <c r="Q96" s="6" t="s">
        <v>189</v>
      </c>
      <c r="R96" s="6" t="s">
        <v>50</v>
      </c>
      <c r="S96" s="6">
        <v>0.6</v>
      </c>
      <c r="T96" s="7">
        <f ca="1">C96+2</f>
        <v>42921.942228819447</v>
      </c>
      <c r="U96" s="6"/>
      <c r="V96" s="6"/>
      <c r="W96" s="6"/>
      <c r="X96" s="6"/>
      <c r="Y96" s="6"/>
    </row>
    <row r="97" spans="1:25" ht="12.75" customHeight="1">
      <c r="A97" s="6">
        <v>4899</v>
      </c>
      <c r="B97" s="6">
        <v>34852</v>
      </c>
      <c r="C97" s="7">
        <f t="shared" ca="1" si="0"/>
        <v>42919.942228819447</v>
      </c>
      <c r="D97" s="6" t="s">
        <v>20</v>
      </c>
      <c r="E97" s="6">
        <v>26</v>
      </c>
      <c r="F97" s="6">
        <v>53.93</v>
      </c>
      <c r="G97" s="6">
        <v>0.04</v>
      </c>
      <c r="H97" s="8">
        <v>-10.948</v>
      </c>
      <c r="I97" s="6">
        <v>2.08</v>
      </c>
      <c r="J97" s="6">
        <v>1.49</v>
      </c>
      <c r="K97" s="6" t="s">
        <v>154</v>
      </c>
      <c r="L97" s="6"/>
      <c r="M97" s="6"/>
      <c r="N97" s="6" t="s">
        <v>39</v>
      </c>
      <c r="O97" s="6" t="s">
        <v>25</v>
      </c>
      <c r="P97" s="6" t="s">
        <v>35</v>
      </c>
      <c r="Q97" s="6" t="s">
        <v>164</v>
      </c>
      <c r="R97" s="6" t="s">
        <v>37</v>
      </c>
      <c r="S97" s="6">
        <v>0.38</v>
      </c>
      <c r="T97" s="7">
        <f ca="1">C97+4</f>
        <v>42923.942228819447</v>
      </c>
      <c r="U97" s="6"/>
      <c r="V97" s="6"/>
      <c r="W97" s="6"/>
      <c r="X97" s="6"/>
      <c r="Y97" s="6"/>
    </row>
    <row r="98" spans="1:25" ht="12.75" customHeight="1">
      <c r="A98" s="6">
        <v>5001</v>
      </c>
      <c r="B98" s="6">
        <v>35649</v>
      </c>
      <c r="C98" s="7">
        <f t="shared" ca="1" si="0"/>
        <v>42919.942228819447</v>
      </c>
      <c r="D98" s="6" t="s">
        <v>60</v>
      </c>
      <c r="E98" s="6">
        <v>9</v>
      </c>
      <c r="F98" s="6">
        <v>43.26</v>
      </c>
      <c r="G98" s="6">
        <v>0.1</v>
      </c>
      <c r="H98" s="8">
        <v>3.9015</v>
      </c>
      <c r="I98" s="6">
        <v>4.82</v>
      </c>
      <c r="J98" s="6">
        <v>1.49</v>
      </c>
      <c r="K98" s="6" t="s">
        <v>119</v>
      </c>
      <c r="L98" s="6"/>
      <c r="M98" s="6"/>
      <c r="N98" s="6" t="s">
        <v>31</v>
      </c>
      <c r="O98" s="6" t="s">
        <v>25</v>
      </c>
      <c r="P98" s="6" t="s">
        <v>35</v>
      </c>
      <c r="Q98" s="6" t="s">
        <v>190</v>
      </c>
      <c r="R98" s="6" t="s">
        <v>37</v>
      </c>
      <c r="S98" s="6">
        <v>0.36</v>
      </c>
      <c r="T98" s="7">
        <f t="shared" ref="T98:T99" ca="1" si="18">C98+2</f>
        <v>42921.942228819447</v>
      </c>
      <c r="U98" s="6"/>
      <c r="V98" s="6"/>
      <c r="W98" s="6"/>
      <c r="X98" s="6"/>
      <c r="Y98" s="6"/>
    </row>
    <row r="99" spans="1:25" ht="12.75" customHeight="1">
      <c r="A99" s="6">
        <v>5002</v>
      </c>
      <c r="B99" s="6">
        <v>35649</v>
      </c>
      <c r="C99" s="7">
        <f t="shared" ca="1" si="0"/>
        <v>42919.942228819447</v>
      </c>
      <c r="D99" s="6" t="s">
        <v>60</v>
      </c>
      <c r="E99" s="6">
        <v>25</v>
      </c>
      <c r="F99" s="6">
        <v>174.03</v>
      </c>
      <c r="G99" s="6">
        <v>0.02</v>
      </c>
      <c r="H99" s="8">
        <v>-42.37</v>
      </c>
      <c r="I99" s="6">
        <v>6.48</v>
      </c>
      <c r="J99" s="6">
        <v>5.74</v>
      </c>
      <c r="K99" s="6" t="s">
        <v>119</v>
      </c>
      <c r="L99" s="6"/>
      <c r="M99" s="6"/>
      <c r="N99" s="6" t="s">
        <v>31</v>
      </c>
      <c r="O99" s="6" t="s">
        <v>25</v>
      </c>
      <c r="P99" s="6" t="s">
        <v>58</v>
      </c>
      <c r="Q99" s="6" t="s">
        <v>191</v>
      </c>
      <c r="R99" s="6" t="s">
        <v>37</v>
      </c>
      <c r="S99" s="6">
        <v>0.37</v>
      </c>
      <c r="T99" s="7">
        <f t="shared" ca="1" si="18"/>
        <v>42921.942228819447</v>
      </c>
      <c r="U99" s="6"/>
      <c r="V99" s="6"/>
      <c r="W99" s="6"/>
      <c r="X99" s="6"/>
      <c r="Y99" s="6"/>
    </row>
    <row r="100" spans="1:25" ht="12.75" customHeight="1">
      <c r="A100" s="6">
        <v>5121</v>
      </c>
      <c r="B100" s="6">
        <v>36480</v>
      </c>
      <c r="C100" s="7">
        <f t="shared" ca="1" si="0"/>
        <v>42919.942228819447</v>
      </c>
      <c r="D100" s="6" t="s">
        <v>60</v>
      </c>
      <c r="E100" s="6">
        <v>44</v>
      </c>
      <c r="F100" s="6">
        <v>1190.8</v>
      </c>
      <c r="G100" s="6">
        <v>7.0000000000000007E-2</v>
      </c>
      <c r="H100" s="8">
        <v>502.48599999999999</v>
      </c>
      <c r="I100" s="6">
        <v>28.53</v>
      </c>
      <c r="J100" s="6">
        <v>1.49</v>
      </c>
      <c r="K100" s="6" t="s">
        <v>184</v>
      </c>
      <c r="L100" s="6"/>
      <c r="M100" s="6"/>
      <c r="N100" s="6" t="s">
        <v>39</v>
      </c>
      <c r="O100" s="6" t="s">
        <v>25</v>
      </c>
      <c r="P100" s="6" t="s">
        <v>35</v>
      </c>
      <c r="Q100" s="6" t="s">
        <v>192</v>
      </c>
      <c r="R100" s="6" t="s">
        <v>37</v>
      </c>
      <c r="S100" s="6">
        <v>0.38</v>
      </c>
      <c r="T100" s="7">
        <f ca="1">C100+1</f>
        <v>42920.942228819447</v>
      </c>
      <c r="U100" s="6"/>
      <c r="V100" s="6"/>
      <c r="W100" s="6"/>
      <c r="X100" s="6"/>
      <c r="Y100" s="6"/>
    </row>
  </sheetData>
  <autoFilter ref="A1:T10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Yiv</cp:lastModifiedBy>
  <dcterms:created xsi:type="dcterms:W3CDTF">2017-07-04T03:37:04Z</dcterms:created>
  <dcterms:modified xsi:type="dcterms:W3CDTF">2017-07-04T03:37:04Z</dcterms:modified>
</cp:coreProperties>
</file>