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 defaultThemeVersion="124226"/>
  <bookViews>
    <workbookView xWindow="0" yWindow="0" windowWidth="13200" windowHeight="6810" tabRatio="946" activeTab="2"/>
  </bookViews>
  <sheets>
    <sheet name="Instructions" sheetId="1" r:id="rId1"/>
    <sheet name="Unadjusted Trial Balance" sheetId="2" r:id="rId2"/>
    <sheet name="Adjustments Needed" sheetId="3" r:id="rId3"/>
    <sheet name="grading rubric" sheetId="14" r:id="rId4"/>
  </sheets>
  <definedNames>
    <definedName name="_xlnm._FilterDatabase" localSheetId="1" hidden="1">'Unadjusted Trial Balance'!$C$6:$D$39</definedName>
    <definedName name="_xlnm.Print_Area" localSheetId="2">'Adjustments Needed'!$A$1:$L$85</definedName>
    <definedName name="_xlnm.Print_Area" localSheetId="3">'grading rubric'!$A$1:$D$56</definedName>
    <definedName name="_xlnm.Print_Area" localSheetId="0">Instructions!$A$1:$D$54</definedName>
    <definedName name="_xlnm.Print_Area" localSheetId="1">'Unadjusted Trial Balance'!$B$2:$D$39</definedName>
  </definedNames>
  <calcPr calcId="12451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84" i="3"/>
  <c r="J83"/>
  <c r="C41" i="14"/>
  <c r="C16"/>
  <c r="O5" s="1"/>
  <c r="C21"/>
  <c r="O11" s="1"/>
  <c r="C29"/>
  <c r="C36"/>
  <c r="C48"/>
  <c r="O21" s="1"/>
  <c r="C53"/>
  <c r="O26" s="1"/>
  <c r="B16"/>
  <c r="B21"/>
  <c r="B29"/>
  <c r="B36"/>
  <c r="B41"/>
  <c r="B48"/>
  <c r="B53"/>
  <c r="B56"/>
  <c r="C39" i="2"/>
  <c r="D39"/>
  <c r="O16" i="14" l="1"/>
  <c r="O43" s="1"/>
  <c r="C56"/>
</calcChain>
</file>

<file path=xl/sharedStrings.xml><?xml version="1.0" encoding="utf-8"?>
<sst xmlns="http://schemas.openxmlformats.org/spreadsheetml/2006/main" count="187" uniqueCount="172">
  <si>
    <t xml:space="preserve"> legitimate adjusting or closing entries will be considered financial statement misrepresentation sufficient to result in a failing grade.</t>
    <phoneticPr fontId="10" type="noConversion"/>
  </si>
  <si>
    <t>Do this step after preparing the Income Statement except for the Income taxes line:</t>
  </si>
  <si>
    <t>-Remember:  Neatness matters in Financial Statements.  Print or Print Preview before submitting to make sure your statements are neat.</t>
  </si>
  <si>
    <t xml:space="preserve">     then click on "Create a Copy" and then place at the desired location.  You can then delete the original "Post-Close T-Accounts" tab and rename the</t>
    <phoneticPr fontId="10" type="noConversion"/>
  </si>
  <si>
    <t xml:space="preserve">    "Post-Close T Accounts" tab by right clicking on the completed "12-31-15 T-Accounts" tab, select Move or Copy,</t>
    <phoneticPr fontId="10" type="noConversion"/>
  </si>
  <si>
    <t>Please review the grading rubric tab as you start work on the assignment to make sure that you understand how your work will be evaluated.</t>
    <phoneticPr fontId="10" type="noConversion"/>
  </si>
  <si>
    <t xml:space="preserve">     and posted all of your adjusting entries, make a duplicate copy of your "12-31-15 T-Accounts" tab to replace the existing blank </t>
    <phoneticPr fontId="10" type="noConversion"/>
  </si>
  <si>
    <t xml:space="preserve">     newly duplicated tab as your "Post-Close T-Accounts" tab).</t>
    <phoneticPr fontId="10" type="noConversion"/>
  </si>
  <si>
    <t xml:space="preserve">-DO NOT force any cells to match check figures given.  Any adjustments in the T-Accounts or financial statements not supported by </t>
    <phoneticPr fontId="10" type="noConversion"/>
  </si>
  <si>
    <t>income tax accrued for January through November.  Assume no deferred tax assets or deferred tax liabilities.</t>
    <phoneticPr fontId="10" type="noConversion"/>
  </si>
  <si>
    <t>so that the entire year's tax expense is correct (i.e. the difference between total income tax expense and the amount already accrued through November).</t>
    <phoneticPr fontId="10" type="noConversion"/>
  </si>
  <si>
    <t xml:space="preserve">that time totaled $50,000, which reflects historical cost.  A review of inventory data further indicated that current </t>
    <phoneticPr fontId="10" type="noConversion"/>
  </si>
  <si>
    <t>Record the adjusting entry for properly recognizing 2015 Cost of Goods Sold.</t>
    <phoneticPr fontId="10" type="noConversion"/>
  </si>
  <si>
    <t xml:space="preserve">                      8.  Double-check your work.  Here are a few things to check for:  </t>
    <phoneticPr fontId="10" type="noConversion"/>
  </si>
  <si>
    <r>
      <t xml:space="preserve">     journal entries are also on your Post-Close T-Accounts.  They will not automatically flow from tab-to-tab. (</t>
    </r>
    <r>
      <rPr>
        <b/>
        <sz val="11"/>
        <color indexed="8"/>
        <rFont val="Garamond"/>
        <family val="1"/>
      </rPr>
      <t>Helpful hint</t>
    </r>
    <r>
      <rPr>
        <sz val="11"/>
        <color indexed="8"/>
        <rFont val="Garamond"/>
        <family val="1"/>
      </rPr>
      <t>:  After you have completed</t>
    </r>
    <phoneticPr fontId="10" type="noConversion"/>
  </si>
  <si>
    <t>The entry made on December 1 was as follows:</t>
  </si>
  <si>
    <t>Dr Cash</t>
  </si>
  <si>
    <t>Cr Unearned rent revenue</t>
  </si>
  <si>
    <t>The entry made on November 30 to record the borrowing was:</t>
  </si>
  <si>
    <t>Cr Notes payable</t>
  </si>
  <si>
    <t>Make sure that the Prepaid Insurance balance after the adjusting entry is correct.</t>
  </si>
  <si>
    <t>-The Post-Closing Trial Balance should not have any revenue, expense, gain, or loss (temporary) accounts.</t>
    <phoneticPr fontId="10" type="noConversion"/>
  </si>
  <si>
    <t>-Check figure 2:  Income before income taxes = $345,266.</t>
    <phoneticPr fontId="10" type="noConversion"/>
  </si>
  <si>
    <t>-Check figure 3:  Total Liabilities and Stockholders' Equity = $1,298,480.</t>
    <phoneticPr fontId="10" type="noConversion"/>
  </si>
  <si>
    <t>-Check figure 4:  Adjusted Trial Balance debit and credit columns total $2,010,321.</t>
    <phoneticPr fontId="10" type="noConversion"/>
  </si>
  <si>
    <t>-Check figure 5:  Total Current Assets = $1,145,045.</t>
    <phoneticPr fontId="10" type="noConversion"/>
  </si>
  <si>
    <t>7.  The final step is the Post-Closing Trial Balance, which will use the ending balances from the Post-Close T-Accounts.</t>
  </si>
  <si>
    <t>Points</t>
  </si>
  <si>
    <t>Earned</t>
  </si>
  <si>
    <t>TOTAL POINTS</t>
  </si>
  <si>
    <t>Instructor Comments:</t>
  </si>
  <si>
    <t xml:space="preserve">     If necessary, review financial statement preparation in Chapters 4 and 5 of your textbook for a quick refresher.  </t>
    <phoneticPr fontId="10" type="noConversion"/>
  </si>
  <si>
    <t xml:space="preserve">     Interest Expense, Interest Revenue, and any other Gains/Losses are NOT part of the major central ongoing operations of the company.  For purposes</t>
    <phoneticPr fontId="10" type="noConversion"/>
  </si>
  <si>
    <t xml:space="preserve">     of the Balance Sheet, be sure to prepare a classifed Balance Sheet.  Link your financial statements to your Adjusted Trial Balance.  </t>
    <phoneticPr fontId="10" type="noConversion"/>
  </si>
  <si>
    <t xml:space="preserve">Based on the income before income taxes figure from the income statement, record December's income tax expense  </t>
  </si>
  <si>
    <t>4.  Use the Adjusted Trial Balance numbers to complete the Income Statement, Statement of Retained Earnings, and Balance Sheet.</t>
    <phoneticPr fontId="10" type="noConversion"/>
  </si>
  <si>
    <t>Retained earnings</t>
  </si>
  <si>
    <t xml:space="preserve">    Link your T-Account entries to your Journal Entries.  PLEASE NOTE THAT THE "BB" (BEGINNING BALANCES) FOR THE </t>
    <phoneticPr fontId="10" type="noConversion"/>
  </si>
  <si>
    <t>prepare the entry to record bad debt expense.</t>
    <phoneticPr fontId="10" type="noConversion"/>
  </si>
  <si>
    <t>Statement of Retained Earnings</t>
  </si>
  <si>
    <t>Balance Sheet</t>
  </si>
  <si>
    <t>-Adjusted Trial Balance:  Make sure debit column and credit column total to the same figure at the bottom.</t>
  </si>
  <si>
    <t>-Net income from the income statement will flow through to the Statement of Retained Earnings.</t>
  </si>
  <si>
    <t>-Ending Retained Earnings from the Statement of Retained Earnings will flow through to the Balance Sheet.</t>
  </si>
  <si>
    <t>-Include your work at the bottom of each tab as needed.</t>
  </si>
  <si>
    <t>Treasury stock</t>
  </si>
  <si>
    <t>It would be unusual for a company to have an asset impairment in Year 1, but for the sake of this example, ABC realized</t>
  </si>
  <si>
    <t xml:space="preserve"> Otherwise, management may send back to you for revision!</t>
  </si>
  <si>
    <t>Dividends</t>
  </si>
  <si>
    <t>Advertising expense</t>
  </si>
  <si>
    <t>Wages expense</t>
  </si>
  <si>
    <t>Office expense</t>
  </si>
  <si>
    <t>Depreciation expense</t>
  </si>
  <si>
    <t>Utilities expense</t>
  </si>
  <si>
    <t>Insurance expense</t>
  </si>
  <si>
    <t>Income taxes expense</t>
  </si>
  <si>
    <t>Dr Prepaid insurance</t>
  </si>
  <si>
    <t>Cr Cash</t>
  </si>
  <si>
    <t>Upon purchase, the following journal entry was made:</t>
  </si>
  <si>
    <t>Adjusted Trial Balance</t>
  </si>
  <si>
    <t xml:space="preserve">However, for the purposes of this ABC illustration, we will assume that estimates are not paid, and that the tax is paid in full </t>
  </si>
  <si>
    <t>Notice that the expired portion from March through November has been recorded already.</t>
  </si>
  <si>
    <t>comprehensive problem will serve you well in the rest of your accounting curriculum.</t>
    <phoneticPr fontId="10" type="noConversion"/>
  </si>
  <si>
    <t>Grading Rubric for AC322 Comprehensive Problem</t>
    <phoneticPr fontId="10" type="noConversion"/>
  </si>
  <si>
    <t>6.  When closing entries have been made, post the entries to the general ledger on the "Post-Close T-Accounts" tab.  Make sure your adjusting</t>
    <phoneticPr fontId="10" type="noConversion"/>
  </si>
  <si>
    <t>Read ALL instructions before getting started!</t>
  </si>
  <si>
    <t>Inventory</t>
  </si>
  <si>
    <t>and XYZ paid ABC on December 1 in advance for the first three months' rent.</t>
  </si>
  <si>
    <t>Correct Income Before Income Taxes (based on formula)</t>
    <phoneticPr fontId="10" type="noConversion"/>
  </si>
  <si>
    <t>Correct totals (based on formula)</t>
    <phoneticPr fontId="10" type="noConversion"/>
  </si>
  <si>
    <t>The unearned revenue account must be adjusted to reflect the amount earned as of 12/31/15.</t>
  </si>
  <si>
    <t>Per timecards, from the last payroll date through December 31, 2015, ABC's employees have worked a total of 275 hours.</t>
  </si>
  <si>
    <t>Depreciation has been recorded for the building and equipment for months February through November.</t>
  </si>
  <si>
    <t>ABC Corporation</t>
  </si>
  <si>
    <t>Cash</t>
  </si>
  <si>
    <t>Accounts receivable</t>
  </si>
  <si>
    <t>Prepaid insurance</t>
  </si>
  <si>
    <t>Land</t>
  </si>
  <si>
    <t>Building</t>
  </si>
  <si>
    <t>Equipment</t>
  </si>
  <si>
    <t>Notes payable</t>
  </si>
  <si>
    <t>Accumulated depreciation: equipment</t>
  </si>
  <si>
    <t>Accumulated depreciation: building</t>
  </si>
  <si>
    <t>Accounts payable</t>
  </si>
  <si>
    <t>Income taxes payable</t>
  </si>
  <si>
    <t>Unearned rent revenue</t>
  </si>
  <si>
    <t xml:space="preserve">     may have to insert lines for new accounts.  Link the Adjusted Trial Balance to your T-Accounts.</t>
  </si>
  <si>
    <t>The method of depreciation for the equipment is double-declining balance.</t>
  </si>
  <si>
    <t xml:space="preserve">The method of depreciation for the building is straight-line.  </t>
  </si>
  <si>
    <t>Patent</t>
  </si>
  <si>
    <t>Since we are assuming estimates are not made during the year, the balance in Income taxes payable represents</t>
  </si>
  <si>
    <t>-Utilize formulas and worksheet linkings in your financial statements to improve accuracy and save time in completing the assignment.</t>
    <phoneticPr fontId="10" type="noConversion"/>
  </si>
  <si>
    <t>Debit</t>
  </si>
  <si>
    <t>Credit</t>
  </si>
  <si>
    <t>Bonds Payable</t>
  </si>
  <si>
    <t>Discount on Bonds Payable</t>
  </si>
  <si>
    <t>Income Statement</t>
  </si>
  <si>
    <t>Sales Revenue</t>
  </si>
  <si>
    <t>Adjusting Entries</t>
  </si>
  <si>
    <t>Points Possible</t>
  </si>
  <si>
    <t>Points Earned</t>
  </si>
  <si>
    <t>Totals balance</t>
  </si>
  <si>
    <t>Correct Form</t>
  </si>
  <si>
    <t>5.  When the Financial Statements are complete, make the closing entries on the "Closing Entries" tab.</t>
  </si>
  <si>
    <t xml:space="preserve">Corporate taxes are due in four estimated quarterly payments on April 15, June 15, September 15, and December 15.  </t>
  </si>
  <si>
    <t>-Ask questions prior to the day/night before the due date.  The due date is clearly indicated on the course schedule.</t>
    <phoneticPr fontId="10" type="noConversion"/>
  </si>
  <si>
    <t>Correct Income Tax Expense</t>
  </si>
  <si>
    <t>Components Sum to Net Income</t>
  </si>
  <si>
    <t>Assets=Liabilities+Stockholders Equity</t>
  </si>
  <si>
    <t>Correct Totals for Assets, Liab, &amp; Equity</t>
  </si>
  <si>
    <t>Components Sum Correctly</t>
  </si>
  <si>
    <t>Correct Ending Retained Earnings</t>
  </si>
  <si>
    <t>After-Closing Trial Balance</t>
  </si>
  <si>
    <t>Total Grade</t>
  </si>
  <si>
    <t>Hint:  Develop an abbreviated amortization schedule to accurately determine the interest expense.</t>
    <phoneticPr fontId="10" type="noConversion"/>
  </si>
  <si>
    <t xml:space="preserve">     For purposes of the Income Statement, prepare using the multiple step format and assume that Rent Revenue, any Unrealized Holding Gains/Losses,</t>
    <phoneticPr fontId="10" type="noConversion"/>
  </si>
  <si>
    <t>On March 1, ABC purchased a one-year liability insurance policy for $33,000.</t>
  </si>
  <si>
    <t>On December 1, XYZ Co. agreed to rent space in ABC's building for $5,000 per month,</t>
  </si>
  <si>
    <t>so January through November income tax expense recognized amounts to $88,000 (11/12 months).</t>
  </si>
  <si>
    <t>-Check figure 1:  Gross profit = $573,000.</t>
  </si>
  <si>
    <t>ABC Corporation prepares an aging schedule on 12/31/15 that estimates total uncollectible accounts at $25,000.  Assuming that the allowance method is used,</t>
  </si>
  <si>
    <t>on the return's March 15, 2016 due date.</t>
  </si>
  <si>
    <t>Closing Entries</t>
  </si>
  <si>
    <t>Assume the beginning balance for Notes Payable is correct.</t>
  </si>
  <si>
    <t>Depreciation expense must be recorded for the month of December.</t>
    <phoneticPr fontId="10" type="noConversion"/>
  </si>
  <si>
    <t>Purchases</t>
  </si>
  <si>
    <t>ABC uses a periodic inventory system, and the ending inventory for each year is determined by taking a complete</t>
  </si>
  <si>
    <t>Final comments:  This project is intended to make sure that you understand the accounting cycle as well as several key financial accounting transactions that you have</t>
    <phoneticPr fontId="10" type="noConversion"/>
  </si>
  <si>
    <t>studied during your Intermediate Accounting series.  It is very important to take the necessary time on this project to master these concepts.  The concepts mastered in this</t>
    <phoneticPr fontId="10" type="noConversion"/>
  </si>
  <si>
    <t>Correct totals (based on formula)</t>
    <phoneticPr fontId="10" type="noConversion"/>
  </si>
  <si>
    <t>Correct Gross Profit (based on formula)</t>
    <phoneticPr fontId="10" type="noConversion"/>
  </si>
  <si>
    <t>Be sure to make an additional adjustment, if necessary, to properly value ending inventory using the Loss and Allowance methodology.</t>
    <phoneticPr fontId="10" type="noConversion"/>
  </si>
  <si>
    <t>ABC Corporation is a new company that buys and sells office supplies.  Business began on January 1, 2015.</t>
  </si>
  <si>
    <t>Given on the first two tabs are ABC's 12/31/15 Unadjusted Trial Balance and a list of needed adjustments.</t>
  </si>
  <si>
    <t>2.  Post the adjustments to the general ledger on the "12-31-15 T-Accounts" tab.  You may have to add T-Accounts for new accounts.</t>
  </si>
  <si>
    <t xml:space="preserve">    T-ACCOUNTS REPRESENT THE BALANCES AS OF 12/31/15.  </t>
  </si>
  <si>
    <t>3.  Once the 12/31/15 T-Accounts are complete, prepare the Adjusted Trial Balance.  There may be some accounts with zero dollars, and you</t>
  </si>
  <si>
    <t>December 31, 2015</t>
  </si>
  <si>
    <t>The expired portion of insurance must be recorded as of 12/31/15.</t>
  </si>
  <si>
    <t xml:space="preserve">The building was purchased on February 1, 2015 for $37,500 with a remaining useful life of 25 years and a salvage value of $3,000.  </t>
  </si>
  <si>
    <t xml:space="preserve">The equipment was purchased on February 1, 2015 for $21,600 with a remaining useful life of 4 years and a salvage value of $1,800. </t>
  </si>
  <si>
    <t>replacement value of the ending inventory is $45,000, the retail sales value of the ending inventory is $182,000, estimated</t>
  </si>
  <si>
    <t>cost of completion and disposal is 72.5% of retail, and normal profit margin is 1.25% of retail value.</t>
  </si>
  <si>
    <t>Including payroll taxes, ABC's wage expense averages about $21 per hour.  The next payroll date is January 5, 2016.</t>
  </si>
  <si>
    <t>The liability for wages payable must be recorded as of 12/31/15.</t>
  </si>
  <si>
    <t>On November 30, 2015, ABC borrowed $40,000 from American National Bank by issuing an interest-bearing note payable.</t>
  </si>
  <si>
    <t xml:space="preserve">This loan is to be repaid in three months (on February 28, 2016), along with interest computed at an annual rate of 9%.  </t>
  </si>
  <si>
    <t>-Please take advantage of Excel by using formulas to calculate groups of numbers (i.e. "Total Liabilities and Stockholders' Equity").</t>
    <phoneticPr fontId="10" type="noConversion"/>
  </si>
  <si>
    <t>Correct Format</t>
    <phoneticPr fontId="10" type="noConversion"/>
  </si>
  <si>
    <t>The expected future undiscounted net cash flows for this intangible asset totals $15,000, and the fair value of the asset is $17,500.</t>
    <phoneticPr fontId="10" type="noConversion"/>
  </si>
  <si>
    <t>ABC's income tax rate is 40%.  The entire year's income tax expense was estimated at the beginning of 2015 to be $96,000,</t>
  </si>
  <si>
    <t xml:space="preserve">ABC reissued 2,000 shares of the treasury stock at $8 per share.  Record the journal entry required for the reissuance of the treasury stock. </t>
  </si>
  <si>
    <t xml:space="preserve">On February 28, 2016 ABC must pay the bank the amount borrowed plus interest.  </t>
  </si>
  <si>
    <t>Interest through 12/31/15 must be accrued on the $20,000 note.</t>
  </si>
  <si>
    <t>physical inventory at year-end.  A physical count was taken on December 31, 2015, and the inventory on-hand at</t>
  </si>
  <si>
    <t>that their intangible asset might be impaired on December 31, 2015.  Record the impairment if any.</t>
  </si>
  <si>
    <t xml:space="preserve">On 7/1/15, ABC purchased 4,000 shares of its own stock from existing stockholders as treasury stock.  The cost of the treasury </t>
  </si>
  <si>
    <t>stock was $5 per share, or $20,000 in total.  The effects of this transaction are already shown in the unadjusted trial balance.  On 12/31/15,</t>
  </si>
  <si>
    <t>On 12/31/15, ABC issued 9,000 shares of $3 par value common stock at the closing market price of $4 per share.  Prepare ABC's journal entry</t>
  </si>
  <si>
    <t xml:space="preserve"> to reflect the issuance of the stock on 12/31/15.</t>
  </si>
  <si>
    <t>On 7/1/15, ABC sold 10% bonds having a maturity value of $700,000 for $648,480, resulting in an effective yield of 12%.  The bonds are</t>
  </si>
  <si>
    <t xml:space="preserve">dated 7/1/15, and mature 7/1/20.  Interest is payable semiannually on July 1 and January 1.  ABC uses the effective interest method of </t>
  </si>
  <si>
    <t>amortization for bond premium or discount.  Record the adjusting entry for the accrual of interest and the related amortization on 12/31/15.</t>
  </si>
  <si>
    <t>Additionally, ABC adheres to GAAP by recording ending inventory at the lower of cost or market at a total inventory level.</t>
    <phoneticPr fontId="10" type="noConversion"/>
  </si>
  <si>
    <t>1.  Make all 12 adjustments on the "Adjusting Journal Entries" tab.  Remember to include a description under each journal entry.</t>
  </si>
  <si>
    <t>Allowance to Reduce Inventory to Market Value</t>
  </si>
  <si>
    <t>Allowance for doubtful accounts</t>
  </si>
  <si>
    <t>PIC In Excess of Par-Common Stock</t>
  </si>
  <si>
    <t>Common stock</t>
  </si>
  <si>
    <t>Total</t>
  </si>
  <si>
    <t>Particulars</t>
  </si>
  <si>
    <t>Unadjusted Trial Balance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</si>
</sst>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_(&quot;$&quot;* #,##0_);_(&quot;$&quot;* \(#,##0\);_(&quot;$&quot;* &quot;-&quot;??_);_(@_)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Garamond"/>
      <family val="1"/>
    </font>
    <font>
      <i/>
      <sz val="11"/>
      <color indexed="8"/>
      <name val="Garamond"/>
      <family val="1"/>
    </font>
    <font>
      <u/>
      <sz val="11"/>
      <color indexed="8"/>
      <name val="Garamond"/>
      <family val="1"/>
    </font>
    <font>
      <b/>
      <sz val="11"/>
      <color indexed="8"/>
      <name val="Garamond"/>
      <family val="1"/>
    </font>
    <font>
      <u/>
      <sz val="11"/>
      <color indexed="8"/>
      <name val="Calibri"/>
      <family val="2"/>
    </font>
    <font>
      <sz val="20"/>
      <color indexed="8"/>
      <name val="Calibri"/>
      <family val="2"/>
    </font>
    <font>
      <u val="singleAccounting"/>
      <sz val="11"/>
      <color indexed="8"/>
      <name val="Garamond"/>
      <family val="1"/>
    </font>
    <font>
      <u val="doubleAccounting"/>
      <sz val="11"/>
      <color indexed="8"/>
      <name val="Garamond"/>
      <family val="1"/>
    </font>
    <font>
      <sz val="8"/>
      <name val="Verdana"/>
      <family val="2"/>
    </font>
    <font>
      <i/>
      <sz val="12"/>
      <color indexed="8"/>
      <name val="Garamond"/>
      <family val="1"/>
    </font>
    <font>
      <b/>
      <sz val="11"/>
      <color theme="1"/>
      <name val="Calibri"/>
      <family val="2"/>
      <scheme val="minor"/>
    </font>
    <font>
      <b/>
      <sz val="20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1"/>
      <color indexed="8"/>
      <name val="Garamond"/>
      <family val="1"/>
    </font>
    <font>
      <sz val="11"/>
      <color theme="1"/>
      <name val="Garamond"/>
      <family val="1"/>
    </font>
    <font>
      <b/>
      <i/>
      <sz val="11"/>
      <color theme="1"/>
      <name val="Garamond"/>
      <family val="1"/>
    </font>
    <font>
      <b/>
      <sz val="11"/>
      <name val="Garamond"/>
      <family val="1"/>
    </font>
    <font>
      <sz val="1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Fill="1"/>
    <xf numFmtId="0" fontId="2" fillId="0" borderId="0" xfId="0" applyNumberFormat="1" applyFont="1" applyAlignment="1"/>
    <xf numFmtId="0" fontId="2" fillId="0" borderId="0" xfId="0" applyFont="1" applyAlignment="1">
      <alignment horizontal="left" indent="3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indent="5"/>
    </xf>
    <xf numFmtId="0" fontId="2" fillId="0" borderId="0" xfId="0" applyFont="1" applyAlignment="1">
      <alignment horizontal="left" indent="9"/>
    </xf>
    <xf numFmtId="0" fontId="2" fillId="0" borderId="0" xfId="0" quotePrefix="1" applyFont="1" applyAlignment="1">
      <alignment horizontal="left" indent="9"/>
    </xf>
    <xf numFmtId="0" fontId="0" fillId="0" borderId="0" xfId="0" applyAlignment="1">
      <alignment horizontal="center"/>
    </xf>
    <xf numFmtId="0" fontId="6" fillId="0" borderId="0" xfId="0" applyFont="1"/>
    <xf numFmtId="0" fontId="0" fillId="2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68" fontId="2" fillId="0" borderId="0" xfId="2" applyNumberFormat="1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68" fontId="2" fillId="0" borderId="0" xfId="2" applyNumberFormat="1" applyFont="1" applyFill="1" applyAlignment="1">
      <alignment horizontal="center"/>
    </xf>
    <xf numFmtId="168" fontId="8" fillId="0" borderId="0" xfId="2" applyNumberFormat="1" applyFont="1" applyFill="1" applyAlignment="1">
      <alignment horizontal="center"/>
    </xf>
    <xf numFmtId="168" fontId="9" fillId="0" borderId="0" xfId="2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4" xfId="0" applyBorder="1"/>
    <xf numFmtId="0" fontId="0" fillId="0" borderId="5" xfId="0" applyBorder="1"/>
    <xf numFmtId="0" fontId="12" fillId="0" borderId="6" xfId="0" applyFont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12" fillId="0" borderId="8" xfId="0" applyFont="1" applyBorder="1" applyAlignment="1">
      <alignment horizontal="center"/>
    </xf>
    <xf numFmtId="0" fontId="12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13" fillId="0" borderId="11" xfId="0" applyFont="1" applyBorder="1"/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3" xfId="0" applyFont="1" applyBorder="1"/>
    <xf numFmtId="0" fontId="12" fillId="0" borderId="14" xfId="0" applyFont="1" applyBorder="1" applyAlignment="1">
      <alignment horizontal="center"/>
    </xf>
    <xf numFmtId="0" fontId="5" fillId="0" borderId="0" xfId="0" applyFont="1" applyAlignment="1">
      <alignment horizontal="left" indent="5"/>
    </xf>
    <xf numFmtId="0" fontId="2" fillId="3" borderId="0" xfId="0" applyFont="1" applyFill="1"/>
    <xf numFmtId="0" fontId="16" fillId="0" borderId="1" xfId="0" applyFont="1" applyBorder="1"/>
    <xf numFmtId="49" fontId="5" fillId="0" borderId="0" xfId="0" applyNumberFormat="1" applyFont="1" applyAlignment="1">
      <alignment horizontal="center"/>
    </xf>
    <xf numFmtId="0" fontId="17" fillId="0" borderId="0" xfId="0" applyFont="1"/>
    <xf numFmtId="166" fontId="2" fillId="0" borderId="0" xfId="1" applyFont="1"/>
    <xf numFmtId="166" fontId="2" fillId="0" borderId="0" xfId="0" applyNumberFormat="1" applyFont="1"/>
    <xf numFmtId="17" fontId="2" fillId="0" borderId="0" xfId="0" applyNumberFormat="1" applyFont="1"/>
    <xf numFmtId="167" fontId="17" fillId="0" borderId="0" xfId="0" applyNumberFormat="1" applyFont="1"/>
    <xf numFmtId="164" fontId="17" fillId="0" borderId="0" xfId="0" applyNumberFormat="1" applyFont="1"/>
    <xf numFmtId="168" fontId="17" fillId="0" borderId="0" xfId="0" applyNumberFormat="1" applyFont="1"/>
    <xf numFmtId="0" fontId="18" fillId="4" borderId="15" xfId="0" applyFont="1" applyFill="1" applyBorder="1" applyAlignment="1">
      <alignment horizontal="left"/>
    </xf>
    <xf numFmtId="0" fontId="16" fillId="4" borderId="15" xfId="0" applyFont="1" applyFill="1" applyBorder="1" applyAlignment="1">
      <alignment horizontal="center"/>
    </xf>
    <xf numFmtId="0" fontId="2" fillId="0" borderId="16" xfId="0" applyFont="1" applyFill="1" applyBorder="1"/>
    <xf numFmtId="0" fontId="2" fillId="0" borderId="17" xfId="0" applyFont="1" applyFill="1" applyBorder="1"/>
    <xf numFmtId="0" fontId="2" fillId="0" borderId="17" xfId="0" applyFont="1" applyBorder="1"/>
    <xf numFmtId="0" fontId="2" fillId="0" borderId="18" xfId="0" applyFont="1" applyBorder="1"/>
    <xf numFmtId="166" fontId="17" fillId="0" borderId="16" xfId="1" applyFont="1" applyBorder="1"/>
    <xf numFmtId="166" fontId="17" fillId="0" borderId="17" xfId="1" applyFont="1" applyBorder="1"/>
    <xf numFmtId="166" fontId="17" fillId="0" borderId="18" xfId="1" applyFont="1" applyBorder="1"/>
    <xf numFmtId="166" fontId="18" fillId="0" borderId="1" xfId="1" applyFont="1" applyBorder="1"/>
    <xf numFmtId="166" fontId="17" fillId="0" borderId="0" xfId="0" applyNumberFormat="1" applyFont="1"/>
    <xf numFmtId="43" fontId="17" fillId="0" borderId="0" xfId="0" applyNumberFormat="1" applyFont="1"/>
    <xf numFmtId="0" fontId="19" fillId="0" borderId="0" xfId="0" applyFont="1"/>
    <xf numFmtId="0" fontId="20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</cellXfs>
  <cellStyles count="5">
    <cellStyle name="Comma" xfId="1" builtinId="3"/>
    <cellStyle name="Currency" xfId="2" builtinId="4"/>
    <cellStyle name="Followed Hyperlink" xfId="4" builtinId="9" hidden="1"/>
    <cellStyle name="Hyperlink" xfId="3" builtinId="8" hidden="1"/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-1</xdr:colOff>
      <xdr:row>0</xdr:row>
      <xdr:rowOff>0</xdr:rowOff>
    </xdr:from>
    <xdr:to>
      <xdr:col>14</xdr:col>
      <xdr:colOff>367393</xdr:colOff>
      <xdr:row>41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93178" y="0"/>
          <a:ext cx="5932715" cy="8118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55"/>
  <sheetViews>
    <sheetView topLeftCell="A19" zoomScaleSheetLayoutView="80" zoomScalePageLayoutView="175" workbookViewId="0">
      <selection activeCell="A27" sqref="A27"/>
    </sheetView>
  </sheetViews>
  <sheetFormatPr defaultColWidth="11.42578125" defaultRowHeight="15"/>
  <cols>
    <col min="1" max="1" width="138.140625" style="1" bestFit="1" customWidth="1"/>
    <col min="2" max="16384" width="11.42578125" style="1"/>
  </cols>
  <sheetData>
    <row r="1" spans="1:1">
      <c r="A1" s="7" t="s">
        <v>65</v>
      </c>
    </row>
    <row r="3" spans="1:1">
      <c r="A3" s="5" t="s">
        <v>132</v>
      </c>
    </row>
    <row r="4" spans="1:1">
      <c r="A4" s="5"/>
    </row>
    <row r="5" spans="1:1">
      <c r="A5" s="5" t="s">
        <v>133</v>
      </c>
    </row>
    <row r="6" spans="1:1">
      <c r="A6" s="5"/>
    </row>
    <row r="7" spans="1:1">
      <c r="A7" s="44" t="s">
        <v>164</v>
      </c>
    </row>
    <row r="8" spans="1:1">
      <c r="A8" s="5"/>
    </row>
    <row r="9" spans="1:1">
      <c r="A9" s="8" t="s">
        <v>134</v>
      </c>
    </row>
    <row r="10" spans="1:1">
      <c r="A10" s="8" t="s">
        <v>37</v>
      </c>
    </row>
    <row r="11" spans="1:1">
      <c r="A11" s="8" t="s">
        <v>135</v>
      </c>
    </row>
    <row r="12" spans="1:1">
      <c r="A12" s="8"/>
    </row>
    <row r="13" spans="1:1">
      <c r="A13" s="8" t="s">
        <v>136</v>
      </c>
    </row>
    <row r="14" spans="1:1">
      <c r="A14" s="8" t="s">
        <v>86</v>
      </c>
    </row>
    <row r="15" spans="1:1">
      <c r="A15" s="8"/>
    </row>
    <row r="16" spans="1:1">
      <c r="A16" s="8" t="s">
        <v>35</v>
      </c>
    </row>
    <row r="17" spans="1:1">
      <c r="A17" s="8" t="s">
        <v>115</v>
      </c>
    </row>
    <row r="18" spans="1:1">
      <c r="A18" s="8" t="s">
        <v>32</v>
      </c>
    </row>
    <row r="19" spans="1:1">
      <c r="A19" s="8" t="s">
        <v>33</v>
      </c>
    </row>
    <row r="20" spans="1:1">
      <c r="A20" s="8" t="s">
        <v>31</v>
      </c>
    </row>
    <row r="21" spans="1:1">
      <c r="A21" s="8"/>
    </row>
    <row r="22" spans="1:1">
      <c r="A22" s="8" t="s">
        <v>103</v>
      </c>
    </row>
    <row r="23" spans="1:1">
      <c r="A23" s="8"/>
    </row>
    <row r="24" spans="1:1">
      <c r="A24" s="8" t="s">
        <v>64</v>
      </c>
    </row>
    <row r="25" spans="1:1">
      <c r="A25" s="8" t="s">
        <v>14</v>
      </c>
    </row>
    <row r="26" spans="1:1">
      <c r="A26" s="8" t="s">
        <v>6</v>
      </c>
    </row>
    <row r="27" spans="1:1">
      <c r="A27" s="8" t="s">
        <v>4</v>
      </c>
    </row>
    <row r="28" spans="1:1">
      <c r="A28" s="8" t="s">
        <v>3</v>
      </c>
    </row>
    <row r="29" spans="1:1">
      <c r="A29" s="8" t="s">
        <v>7</v>
      </c>
    </row>
    <row r="30" spans="1:1">
      <c r="A30" s="8"/>
    </row>
    <row r="31" spans="1:1">
      <c r="A31" s="8" t="s">
        <v>26</v>
      </c>
    </row>
    <row r="33" spans="1:1">
      <c r="A33" s="1" t="s">
        <v>13</v>
      </c>
    </row>
    <row r="34" spans="1:1">
      <c r="A34" s="10" t="s">
        <v>41</v>
      </c>
    </row>
    <row r="35" spans="1:1">
      <c r="A35" s="10" t="s">
        <v>42</v>
      </c>
    </row>
    <row r="36" spans="1:1">
      <c r="A36" s="10" t="s">
        <v>43</v>
      </c>
    </row>
    <row r="37" spans="1:1">
      <c r="A37" s="10" t="s">
        <v>21</v>
      </c>
    </row>
    <row r="38" spans="1:1">
      <c r="A38" s="10" t="s">
        <v>119</v>
      </c>
    </row>
    <row r="39" spans="1:1">
      <c r="A39" s="10" t="s">
        <v>22</v>
      </c>
    </row>
    <row r="40" spans="1:1">
      <c r="A40" s="10" t="s">
        <v>23</v>
      </c>
    </row>
    <row r="41" spans="1:1">
      <c r="A41" s="10" t="s">
        <v>24</v>
      </c>
    </row>
    <row r="42" spans="1:1">
      <c r="A42" s="10" t="s">
        <v>25</v>
      </c>
    </row>
    <row r="43" spans="1:1">
      <c r="A43" s="10" t="s">
        <v>2</v>
      </c>
    </row>
    <row r="44" spans="1:1">
      <c r="A44" s="9" t="s">
        <v>47</v>
      </c>
    </row>
    <row r="45" spans="1:1">
      <c r="A45" s="10" t="s">
        <v>44</v>
      </c>
    </row>
    <row r="46" spans="1:1">
      <c r="A46" s="10" t="s">
        <v>105</v>
      </c>
    </row>
    <row r="47" spans="1:1">
      <c r="A47" s="10" t="s">
        <v>91</v>
      </c>
    </row>
    <row r="48" spans="1:1">
      <c r="A48" s="10" t="s">
        <v>147</v>
      </c>
    </row>
    <row r="49" spans="1:1">
      <c r="A49" s="10" t="s">
        <v>8</v>
      </c>
    </row>
    <row r="50" spans="1:1">
      <c r="A50" s="10" t="s">
        <v>0</v>
      </c>
    </row>
    <row r="51" spans="1:1">
      <c r="A51" s="10"/>
    </row>
    <row r="52" spans="1:1" ht="15.75">
      <c r="A52" s="26" t="s">
        <v>127</v>
      </c>
    </row>
    <row r="53" spans="1:1" ht="15.75">
      <c r="A53" s="26" t="s">
        <v>128</v>
      </c>
    </row>
    <row r="54" spans="1:1" ht="15.75">
      <c r="A54" s="26" t="s">
        <v>62</v>
      </c>
    </row>
    <row r="55" spans="1:1" ht="15.75">
      <c r="A55" s="26" t="s">
        <v>5</v>
      </c>
    </row>
  </sheetData>
  <phoneticPr fontId="10" type="noConversion"/>
  <pageMargins left="0.7" right="0.7" top="0.75" bottom="0.75" header="0.3" footer="0.3"/>
  <pageSetup scale="53" orientation="portrait" horizontalDpi="4294967292" verticalDpi="4294967292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41"/>
  <sheetViews>
    <sheetView showGridLines="0" zoomScalePageLayoutView="150" workbookViewId="0">
      <selection activeCell="F31" sqref="F31"/>
    </sheetView>
  </sheetViews>
  <sheetFormatPr defaultColWidth="8.85546875" defaultRowHeight="15"/>
  <cols>
    <col min="1" max="1" width="1.140625" style="48" customWidth="1"/>
    <col min="2" max="2" width="41.7109375" style="48" bestFit="1" customWidth="1"/>
    <col min="3" max="4" width="19" style="48" bestFit="1" customWidth="1"/>
    <col min="5" max="5" width="8.85546875" style="48"/>
    <col min="6" max="6" width="12.42578125" style="48" bestFit="1" customWidth="1"/>
    <col min="7" max="7" width="11.28515625" style="48" bestFit="1" customWidth="1"/>
    <col min="8" max="8" width="11" style="48" bestFit="1" customWidth="1"/>
    <col min="9" max="10" width="10.5703125" style="48" bestFit="1" customWidth="1"/>
    <col min="11" max="11" width="9.5703125" style="48" bestFit="1" customWidth="1"/>
    <col min="12" max="12" width="11" style="48" bestFit="1" customWidth="1"/>
    <col min="13" max="16384" width="8.85546875" style="48"/>
  </cols>
  <sheetData>
    <row r="1" spans="2:12" ht="6" customHeight="1"/>
    <row r="2" spans="2:12">
      <c r="B2" s="69" t="s">
        <v>73</v>
      </c>
      <c r="C2" s="69"/>
      <c r="D2" s="69"/>
    </row>
    <row r="3" spans="2:12">
      <c r="B3" s="69" t="s">
        <v>171</v>
      </c>
      <c r="C3" s="69"/>
      <c r="D3" s="69"/>
    </row>
    <row r="4" spans="2:12">
      <c r="B4" s="70" t="s">
        <v>137</v>
      </c>
      <c r="C4" s="70"/>
      <c r="D4" s="70"/>
    </row>
    <row r="5" spans="2:12">
      <c r="B5" s="47"/>
      <c r="C5" s="47"/>
      <c r="D5" s="47"/>
    </row>
    <row r="6" spans="2:12">
      <c r="B6" s="55" t="s">
        <v>170</v>
      </c>
      <c r="C6" s="56" t="s">
        <v>92</v>
      </c>
      <c r="D6" s="56" t="s">
        <v>93</v>
      </c>
    </row>
    <row r="7" spans="2:12">
      <c r="B7" s="57" t="s">
        <v>74</v>
      </c>
      <c r="C7" s="61">
        <v>707650</v>
      </c>
      <c r="D7" s="61"/>
      <c r="G7" s="65"/>
      <c r="H7" s="65"/>
    </row>
    <row r="8" spans="2:12">
      <c r="B8" s="58" t="s">
        <v>75</v>
      </c>
      <c r="C8" s="62">
        <v>357120</v>
      </c>
      <c r="D8" s="62"/>
      <c r="G8" s="65"/>
      <c r="H8" s="65"/>
    </row>
    <row r="9" spans="2:12">
      <c r="B9" s="58" t="s">
        <v>166</v>
      </c>
      <c r="C9" s="62"/>
      <c r="D9" s="62"/>
      <c r="G9" s="65"/>
      <c r="H9" s="65"/>
    </row>
    <row r="10" spans="2:12">
      <c r="B10" s="58" t="s">
        <v>66</v>
      </c>
      <c r="C10" s="62"/>
      <c r="D10" s="62"/>
    </row>
    <row r="11" spans="2:12">
      <c r="B11" s="58" t="s">
        <v>165</v>
      </c>
      <c r="C11" s="62"/>
      <c r="D11" s="62">
        <v>0</v>
      </c>
      <c r="G11" s="65"/>
      <c r="J11" s="65"/>
    </row>
    <row r="12" spans="2:12">
      <c r="B12" s="58" t="s">
        <v>125</v>
      </c>
      <c r="C12" s="62">
        <v>267000</v>
      </c>
      <c r="D12" s="62"/>
      <c r="G12" s="65"/>
      <c r="H12" s="65"/>
      <c r="I12" s="65"/>
      <c r="J12" s="65"/>
      <c r="L12" s="65"/>
    </row>
    <row r="13" spans="2:12">
      <c r="B13" s="58" t="s">
        <v>76</v>
      </c>
      <c r="C13" s="62">
        <v>8250</v>
      </c>
      <c r="D13" s="62"/>
      <c r="G13" s="65"/>
      <c r="I13" s="65"/>
      <c r="J13" s="65"/>
    </row>
    <row r="14" spans="2:12">
      <c r="B14" s="59" t="s">
        <v>77</v>
      </c>
      <c r="C14" s="62">
        <v>88000</v>
      </c>
      <c r="D14" s="62"/>
      <c r="J14" s="65"/>
    </row>
    <row r="15" spans="2:12">
      <c r="B15" s="59" t="s">
        <v>78</v>
      </c>
      <c r="C15" s="62">
        <v>37500</v>
      </c>
      <c r="D15" s="62"/>
      <c r="G15" s="66"/>
      <c r="H15" s="65"/>
      <c r="I15" s="66"/>
      <c r="J15" s="65"/>
    </row>
    <row r="16" spans="2:12">
      <c r="B16" s="59" t="s">
        <v>82</v>
      </c>
      <c r="C16" s="62"/>
      <c r="D16" s="62">
        <v>1150</v>
      </c>
      <c r="F16" s="52"/>
      <c r="G16" s="65"/>
      <c r="I16" s="65"/>
      <c r="J16" s="65"/>
      <c r="K16" s="65"/>
    </row>
    <row r="17" spans="2:10">
      <c r="B17" s="59" t="s">
        <v>79</v>
      </c>
      <c r="C17" s="62">
        <v>21600</v>
      </c>
      <c r="D17" s="62"/>
      <c r="J17" s="65"/>
    </row>
    <row r="18" spans="2:10">
      <c r="B18" s="59" t="s">
        <v>81</v>
      </c>
      <c r="C18" s="62"/>
      <c r="D18" s="62">
        <v>9000</v>
      </c>
    </row>
    <row r="19" spans="2:10">
      <c r="B19" s="59" t="s">
        <v>89</v>
      </c>
      <c r="C19" s="62">
        <v>20000</v>
      </c>
      <c r="D19" s="62"/>
    </row>
    <row r="20" spans="2:10">
      <c r="B20" s="59" t="s">
        <v>83</v>
      </c>
      <c r="C20" s="62"/>
      <c r="D20" s="62">
        <v>40750</v>
      </c>
    </row>
    <row r="21" spans="2:10">
      <c r="B21" s="59" t="s">
        <v>80</v>
      </c>
      <c r="C21" s="62"/>
      <c r="D21" s="62">
        <v>40000</v>
      </c>
    </row>
    <row r="22" spans="2:10">
      <c r="B22" s="59" t="s">
        <v>84</v>
      </c>
      <c r="C22" s="62"/>
      <c r="D22" s="62">
        <v>88000</v>
      </c>
    </row>
    <row r="23" spans="2:10">
      <c r="B23" s="59" t="s">
        <v>85</v>
      </c>
      <c r="C23" s="62"/>
      <c r="D23" s="62">
        <v>15000</v>
      </c>
    </row>
    <row r="24" spans="2:10">
      <c r="B24" s="58" t="s">
        <v>94</v>
      </c>
      <c r="C24" s="62"/>
      <c r="D24" s="62">
        <v>700000</v>
      </c>
      <c r="E24" s="53"/>
    </row>
    <row r="25" spans="2:10">
      <c r="B25" s="58" t="s">
        <v>95</v>
      </c>
      <c r="C25" s="62">
        <v>51520</v>
      </c>
      <c r="D25" s="62"/>
    </row>
    <row r="26" spans="2:10">
      <c r="B26" s="58" t="s">
        <v>168</v>
      </c>
      <c r="C26" s="62"/>
      <c r="D26" s="62">
        <v>125000</v>
      </c>
    </row>
    <row r="27" spans="2:10">
      <c r="B27" s="58" t="s">
        <v>167</v>
      </c>
      <c r="C27" s="62"/>
      <c r="D27" s="62">
        <v>40000</v>
      </c>
    </row>
    <row r="28" spans="2:10">
      <c r="B28" s="59" t="s">
        <v>36</v>
      </c>
      <c r="C28" s="62"/>
      <c r="D28" s="62"/>
    </row>
    <row r="29" spans="2:10">
      <c r="B29" s="59" t="s">
        <v>45</v>
      </c>
      <c r="C29" s="62">
        <v>20000</v>
      </c>
      <c r="D29" s="62"/>
    </row>
    <row r="30" spans="2:10">
      <c r="B30" s="59" t="s">
        <v>48</v>
      </c>
      <c r="C30" s="62">
        <v>28000</v>
      </c>
      <c r="D30" s="62"/>
    </row>
    <row r="31" spans="2:10">
      <c r="B31" s="59" t="s">
        <v>97</v>
      </c>
      <c r="C31" s="62"/>
      <c r="D31" s="62">
        <v>790000</v>
      </c>
    </row>
    <row r="32" spans="2:10">
      <c r="B32" s="59" t="s">
        <v>49</v>
      </c>
      <c r="C32" s="62">
        <v>9240</v>
      </c>
      <c r="D32" s="62"/>
    </row>
    <row r="33" spans="2:6">
      <c r="B33" s="59" t="s">
        <v>50</v>
      </c>
      <c r="C33" s="62">
        <v>62150</v>
      </c>
      <c r="D33" s="62"/>
    </row>
    <row r="34" spans="2:6">
      <c r="B34" s="59" t="s">
        <v>51</v>
      </c>
      <c r="C34" s="62">
        <v>14370</v>
      </c>
      <c r="D34" s="62"/>
    </row>
    <row r="35" spans="2:6">
      <c r="B35" s="59" t="s">
        <v>52</v>
      </c>
      <c r="C35" s="62">
        <v>10150</v>
      </c>
      <c r="D35" s="62"/>
    </row>
    <row r="36" spans="2:6">
      <c r="B36" s="59" t="s">
        <v>53</v>
      </c>
      <c r="C36" s="62">
        <v>33600</v>
      </c>
      <c r="D36" s="62"/>
    </row>
    <row r="37" spans="2:6">
      <c r="B37" s="59" t="s">
        <v>54</v>
      </c>
      <c r="C37" s="62">
        <v>24750</v>
      </c>
      <c r="D37" s="62"/>
    </row>
    <row r="38" spans="2:6">
      <c r="B38" s="60" t="s">
        <v>55</v>
      </c>
      <c r="C38" s="63">
        <v>88000</v>
      </c>
      <c r="D38" s="63"/>
      <c r="F38" s="53"/>
    </row>
    <row r="39" spans="2:6" ht="15.75" thickBot="1">
      <c r="B39" s="46" t="s">
        <v>169</v>
      </c>
      <c r="C39" s="64">
        <f>SUM(C7:C38)</f>
        <v>1848900</v>
      </c>
      <c r="D39" s="64">
        <f>SUM(D7:D38)</f>
        <v>1848900</v>
      </c>
      <c r="E39" s="54"/>
      <c r="F39" s="54"/>
    </row>
    <row r="40" spans="2:6" ht="15.75" thickTop="1">
      <c r="D40" s="54"/>
    </row>
    <row r="41" spans="2:6">
      <c r="C41" s="54"/>
    </row>
  </sheetData>
  <autoFilter ref="C6:D39"/>
  <mergeCells count="3">
    <mergeCell ref="B2:D2"/>
    <mergeCell ref="B3:D3"/>
    <mergeCell ref="B4:D4"/>
  </mergeCells>
  <phoneticPr fontId="10" type="noConversion"/>
  <pageMargins left="0.7" right="0.7" top="0.75" bottom="0.75" header="0.3" footer="0.3"/>
  <pageSetup paperSize="9" orientation="portrait" horizontalDpi="300" verticalDpi="300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3"/>
  <sheetViews>
    <sheetView tabSelected="1" topLeftCell="A74" zoomScaleSheetLayoutView="100" zoomScalePageLayoutView="150" workbookViewId="0">
      <selection activeCell="H87" sqref="H87"/>
    </sheetView>
  </sheetViews>
  <sheetFormatPr defaultColWidth="11.42578125" defaultRowHeight="15"/>
  <cols>
    <col min="1" max="1" width="4.28515625" style="1" customWidth="1"/>
    <col min="2" max="2" width="10" style="1" bestFit="1" customWidth="1"/>
    <col min="3" max="7" width="11.42578125" style="1"/>
    <col min="8" max="8" width="10.85546875" style="1" customWidth="1"/>
    <col min="9" max="9" width="48" style="1" customWidth="1"/>
    <col min="10" max="10" width="16.140625" style="1" bestFit="1" customWidth="1"/>
    <col min="11" max="11" width="15.42578125" style="1" bestFit="1" customWidth="1"/>
    <col min="12" max="16384" width="11.42578125" style="1"/>
  </cols>
  <sheetData>
    <row r="1" spans="1:11">
      <c r="A1" s="45">
        <v>1</v>
      </c>
      <c r="B1" s="1" t="s">
        <v>116</v>
      </c>
    </row>
    <row r="2" spans="1:11">
      <c r="B2" s="1" t="s">
        <v>58</v>
      </c>
    </row>
    <row r="3" spans="1:11">
      <c r="C3" s="1" t="s">
        <v>56</v>
      </c>
      <c r="F3" s="2">
        <v>33000</v>
      </c>
    </row>
    <row r="4" spans="1:11">
      <c r="D4" s="1" t="s">
        <v>57</v>
      </c>
      <c r="G4" s="2">
        <v>33000</v>
      </c>
    </row>
    <row r="5" spans="1:11">
      <c r="B5" s="1" t="s">
        <v>138</v>
      </c>
    </row>
    <row r="6" spans="1:11">
      <c r="B6" s="1" t="s">
        <v>61</v>
      </c>
    </row>
    <row r="7" spans="1:11">
      <c r="B7" s="1" t="s">
        <v>20</v>
      </c>
    </row>
    <row r="10" spans="1:11" s="3" customFormat="1">
      <c r="A10" s="45">
        <v>2</v>
      </c>
      <c r="B10" s="3" t="s">
        <v>124</v>
      </c>
    </row>
    <row r="11" spans="1:11" s="3" customFormat="1">
      <c r="B11" s="3" t="s">
        <v>139</v>
      </c>
      <c r="K11" s="1"/>
    </row>
    <row r="12" spans="1:11">
      <c r="C12" s="1" t="s">
        <v>88</v>
      </c>
      <c r="J12" s="51"/>
    </row>
    <row r="13" spans="1:11">
      <c r="B13" s="1" t="s">
        <v>140</v>
      </c>
      <c r="J13" s="51"/>
    </row>
    <row r="14" spans="1:11">
      <c r="C14" s="1" t="s">
        <v>87</v>
      </c>
      <c r="J14" s="51"/>
    </row>
    <row r="15" spans="1:11">
      <c r="B15" s="1" t="s">
        <v>72</v>
      </c>
      <c r="J15" s="51"/>
    </row>
    <row r="16" spans="1:11">
      <c r="J16" s="51"/>
    </row>
    <row r="17" spans="1:10">
      <c r="J17" s="51"/>
    </row>
    <row r="18" spans="1:10">
      <c r="A18" s="45">
        <v>3</v>
      </c>
      <c r="B18" s="1" t="s">
        <v>117</v>
      </c>
      <c r="J18" s="51"/>
    </row>
    <row r="19" spans="1:10">
      <c r="B19" s="1" t="s">
        <v>67</v>
      </c>
      <c r="J19" s="51"/>
    </row>
    <row r="20" spans="1:10">
      <c r="B20" s="1" t="s">
        <v>15</v>
      </c>
      <c r="J20" s="51"/>
    </row>
    <row r="21" spans="1:10">
      <c r="C21" s="1" t="s">
        <v>16</v>
      </c>
      <c r="F21" s="2">
        <v>15000</v>
      </c>
      <c r="J21" s="51"/>
    </row>
    <row r="22" spans="1:10">
      <c r="D22" s="1" t="s">
        <v>17</v>
      </c>
      <c r="G22" s="2">
        <v>15000</v>
      </c>
      <c r="J22" s="51"/>
    </row>
    <row r="23" spans="1:10">
      <c r="B23" s="1" t="s">
        <v>70</v>
      </c>
      <c r="J23" s="51"/>
    </row>
    <row r="24" spans="1:10">
      <c r="J24" s="51"/>
    </row>
    <row r="26" spans="1:10">
      <c r="A26" s="45">
        <v>4</v>
      </c>
      <c r="B26" s="1" t="s">
        <v>71</v>
      </c>
    </row>
    <row r="27" spans="1:10">
      <c r="B27" s="1" t="s">
        <v>143</v>
      </c>
    </row>
    <row r="28" spans="1:10">
      <c r="B28" s="1" t="s">
        <v>144</v>
      </c>
    </row>
    <row r="31" spans="1:10">
      <c r="A31" s="45">
        <v>5</v>
      </c>
      <c r="B31" s="1" t="s">
        <v>145</v>
      </c>
    </row>
    <row r="32" spans="1:10">
      <c r="B32" s="1" t="s">
        <v>146</v>
      </c>
    </row>
    <row r="33" spans="1:7">
      <c r="B33" s="1" t="s">
        <v>18</v>
      </c>
    </row>
    <row r="34" spans="1:7">
      <c r="C34" s="1" t="s">
        <v>16</v>
      </c>
      <c r="F34" s="2">
        <v>40000</v>
      </c>
    </row>
    <row r="35" spans="1:7">
      <c r="D35" s="1" t="s">
        <v>19</v>
      </c>
      <c r="G35" s="2">
        <v>40000</v>
      </c>
    </row>
    <row r="36" spans="1:7">
      <c r="B36" s="1" t="s">
        <v>152</v>
      </c>
    </row>
    <row r="37" spans="1:7">
      <c r="B37" s="1" t="s">
        <v>123</v>
      </c>
    </row>
    <row r="38" spans="1:7">
      <c r="B38" s="1" t="s">
        <v>153</v>
      </c>
    </row>
    <row r="41" spans="1:7">
      <c r="A41" s="68">
        <v>6</v>
      </c>
      <c r="B41" s="1" t="s">
        <v>126</v>
      </c>
    </row>
    <row r="42" spans="1:7">
      <c r="B42" s="1" t="s">
        <v>154</v>
      </c>
    </row>
    <row r="43" spans="1:7">
      <c r="B43" s="1" t="s">
        <v>11</v>
      </c>
    </row>
    <row r="44" spans="1:7">
      <c r="B44" s="1" t="s">
        <v>141</v>
      </c>
    </row>
    <row r="45" spans="1:7">
      <c r="B45" s="1" t="s">
        <v>142</v>
      </c>
    </row>
    <row r="46" spans="1:7">
      <c r="B46" s="3" t="s">
        <v>12</v>
      </c>
    </row>
    <row r="47" spans="1:7">
      <c r="B47" s="3"/>
    </row>
    <row r="48" spans="1:7">
      <c r="B48" s="3" t="s">
        <v>163</v>
      </c>
    </row>
    <row r="49" spans="1:9">
      <c r="B49" s="3" t="s">
        <v>131</v>
      </c>
    </row>
    <row r="50" spans="1:9">
      <c r="B50" s="3"/>
    </row>
    <row r="52" spans="1:9" s="3" customFormat="1">
      <c r="A52" s="45">
        <v>7</v>
      </c>
      <c r="B52" s="3" t="s">
        <v>46</v>
      </c>
    </row>
    <row r="53" spans="1:9" s="3" customFormat="1">
      <c r="B53" s="3" t="s">
        <v>155</v>
      </c>
    </row>
    <row r="54" spans="1:9">
      <c r="B54" s="1" t="s">
        <v>149</v>
      </c>
    </row>
    <row r="57" spans="1:9">
      <c r="A57" s="45">
        <v>8</v>
      </c>
      <c r="B57" s="3" t="s">
        <v>156</v>
      </c>
      <c r="C57" s="3"/>
      <c r="D57" s="3"/>
      <c r="E57" s="3"/>
      <c r="F57" s="3"/>
      <c r="G57" s="3"/>
      <c r="H57" s="3"/>
      <c r="I57" s="3"/>
    </row>
    <row r="58" spans="1:9">
      <c r="B58" s="3" t="s">
        <v>157</v>
      </c>
      <c r="C58" s="3"/>
      <c r="D58" s="3"/>
      <c r="E58" s="3"/>
      <c r="F58" s="3"/>
      <c r="G58" s="3"/>
      <c r="H58" s="3"/>
      <c r="I58" s="3"/>
    </row>
    <row r="59" spans="1:9">
      <c r="B59" s="3" t="s">
        <v>151</v>
      </c>
      <c r="C59" s="3"/>
      <c r="D59" s="3"/>
      <c r="E59" s="3"/>
      <c r="F59" s="3"/>
      <c r="G59" s="3"/>
      <c r="H59" s="3"/>
      <c r="I59" s="3"/>
    </row>
    <row r="60" spans="1:9">
      <c r="B60" s="3"/>
      <c r="C60" s="3"/>
      <c r="D60" s="3"/>
      <c r="E60" s="3"/>
      <c r="F60" s="3"/>
      <c r="G60" s="3"/>
      <c r="H60" s="3"/>
      <c r="I60" s="3"/>
    </row>
    <row r="61" spans="1:9">
      <c r="B61" s="3"/>
      <c r="C61" s="3"/>
      <c r="D61" s="3"/>
      <c r="E61" s="3"/>
      <c r="F61" s="3"/>
      <c r="G61" s="3"/>
      <c r="H61" s="3"/>
      <c r="I61" s="3"/>
    </row>
    <row r="62" spans="1:9">
      <c r="A62" s="45">
        <v>9</v>
      </c>
      <c r="B62" s="3" t="s">
        <v>158</v>
      </c>
      <c r="C62" s="3"/>
      <c r="D62" s="3"/>
      <c r="E62" s="3"/>
      <c r="F62" s="3"/>
      <c r="G62" s="3"/>
      <c r="H62" s="3"/>
      <c r="I62" s="3"/>
    </row>
    <row r="63" spans="1:9">
      <c r="B63" s="3" t="s">
        <v>159</v>
      </c>
      <c r="C63" s="3"/>
      <c r="D63" s="3"/>
      <c r="E63" s="3"/>
      <c r="F63" s="3"/>
      <c r="G63" s="3"/>
      <c r="H63" s="3"/>
      <c r="I63" s="3"/>
    </row>
    <row r="64" spans="1:9">
      <c r="B64" s="3"/>
      <c r="C64" s="3"/>
      <c r="D64" s="3"/>
      <c r="E64" s="3"/>
      <c r="F64" s="3"/>
      <c r="G64" s="3"/>
      <c r="H64" s="3"/>
      <c r="I64" s="3"/>
    </row>
    <row r="65" spans="1:9">
      <c r="B65" s="3"/>
      <c r="C65" s="3"/>
      <c r="D65" s="3"/>
      <c r="E65" s="3"/>
      <c r="F65" s="3"/>
      <c r="G65" s="3"/>
      <c r="H65" s="3"/>
      <c r="I65" s="3"/>
    </row>
    <row r="66" spans="1:9">
      <c r="A66" s="67">
        <v>10</v>
      </c>
      <c r="B66" s="3" t="s">
        <v>160</v>
      </c>
      <c r="C66" s="3"/>
      <c r="D66" s="3"/>
      <c r="E66" s="3"/>
      <c r="F66" s="3"/>
      <c r="G66" s="3"/>
      <c r="H66" s="3"/>
      <c r="I66" s="3"/>
    </row>
    <row r="67" spans="1:9">
      <c r="B67" s="3" t="s">
        <v>161</v>
      </c>
      <c r="C67" s="3"/>
      <c r="D67" s="3"/>
      <c r="E67" s="3"/>
      <c r="F67" s="3"/>
      <c r="G67" s="3"/>
      <c r="H67" s="3"/>
      <c r="I67" s="3"/>
    </row>
    <row r="68" spans="1:9">
      <c r="B68" s="3" t="s">
        <v>162</v>
      </c>
      <c r="C68" s="3"/>
      <c r="D68" s="3"/>
      <c r="E68" s="3"/>
      <c r="F68" s="3"/>
      <c r="G68" s="3"/>
      <c r="H68" s="3"/>
      <c r="I68" s="3"/>
    </row>
    <row r="69" spans="1:9">
      <c r="B69" s="3" t="s">
        <v>114</v>
      </c>
      <c r="C69" s="3"/>
      <c r="D69" s="3"/>
      <c r="E69" s="3"/>
      <c r="F69" s="3"/>
      <c r="G69" s="3"/>
      <c r="H69" s="3"/>
      <c r="I69" s="3"/>
    </row>
    <row r="70" spans="1:9">
      <c r="B70" s="3"/>
      <c r="C70" s="3"/>
      <c r="D70" s="3"/>
      <c r="E70" s="3"/>
      <c r="F70" s="3"/>
      <c r="G70" s="3"/>
      <c r="H70" s="3"/>
      <c r="I70" s="3"/>
    </row>
    <row r="71" spans="1:9">
      <c r="B71" s="3"/>
      <c r="C71" s="3"/>
      <c r="D71" s="3"/>
      <c r="E71" s="3"/>
      <c r="F71" s="3"/>
      <c r="G71" s="3"/>
      <c r="H71" s="3"/>
      <c r="I71" s="3"/>
    </row>
    <row r="72" spans="1:9">
      <c r="A72" s="45">
        <v>11</v>
      </c>
      <c r="B72" s="3" t="s">
        <v>120</v>
      </c>
      <c r="C72" s="3"/>
      <c r="D72" s="3"/>
      <c r="E72" s="3"/>
      <c r="F72" s="3"/>
      <c r="G72" s="3"/>
      <c r="H72" s="23"/>
      <c r="I72" s="23"/>
    </row>
    <row r="73" spans="1:9">
      <c r="B73" s="3" t="s">
        <v>38</v>
      </c>
      <c r="C73" s="3"/>
      <c r="D73" s="3"/>
      <c r="E73" s="3"/>
      <c r="F73" s="3"/>
      <c r="G73" s="3"/>
      <c r="H73" s="23"/>
      <c r="I73" s="23"/>
    </row>
    <row r="74" spans="1:9">
      <c r="B74" s="3"/>
      <c r="C74" s="3"/>
      <c r="D74" s="3"/>
      <c r="E74" s="3"/>
      <c r="F74" s="3"/>
      <c r="G74" s="3"/>
      <c r="H74" s="23"/>
      <c r="I74" s="23"/>
    </row>
    <row r="75" spans="1:9">
      <c r="H75" s="20"/>
      <c r="I75" s="20"/>
    </row>
    <row r="76" spans="1:9">
      <c r="B76" s="6" t="s">
        <v>1</v>
      </c>
    </row>
    <row r="77" spans="1:9">
      <c r="A77" s="68">
        <v>12</v>
      </c>
      <c r="B77" s="1" t="s">
        <v>104</v>
      </c>
    </row>
    <row r="78" spans="1:9">
      <c r="B78" s="1" t="s">
        <v>60</v>
      </c>
    </row>
    <row r="79" spans="1:9">
      <c r="B79" s="1" t="s">
        <v>121</v>
      </c>
    </row>
    <row r="80" spans="1:9">
      <c r="B80" s="3" t="s">
        <v>150</v>
      </c>
      <c r="C80" s="3"/>
      <c r="D80" s="3"/>
      <c r="E80" s="3"/>
      <c r="F80" s="3"/>
      <c r="G80" s="3"/>
      <c r="H80" s="3"/>
      <c r="I80" s="3"/>
    </row>
    <row r="81" spans="2:11">
      <c r="B81" s="3" t="s">
        <v>118</v>
      </c>
      <c r="C81" s="3"/>
      <c r="D81" s="3"/>
      <c r="E81" s="3"/>
      <c r="F81" s="3"/>
      <c r="G81" s="3"/>
      <c r="H81" s="3"/>
      <c r="I81" s="3"/>
    </row>
    <row r="82" spans="2:11">
      <c r="B82" s="3" t="s">
        <v>90</v>
      </c>
      <c r="C82" s="3"/>
      <c r="D82" s="3"/>
      <c r="E82" s="3"/>
      <c r="F82" s="3"/>
      <c r="G82" s="3"/>
      <c r="H82" s="3"/>
      <c r="I82" s="3"/>
      <c r="J82" s="1">
        <v>96000</v>
      </c>
    </row>
    <row r="83" spans="2:11">
      <c r="B83" s="3" t="s">
        <v>9</v>
      </c>
      <c r="C83" s="3"/>
      <c r="D83" s="3"/>
      <c r="E83" s="3"/>
      <c r="F83" s="3"/>
      <c r="G83" s="3"/>
      <c r="H83" s="3"/>
      <c r="I83" s="3"/>
      <c r="J83" s="1">
        <f>+J82/12</f>
        <v>8000</v>
      </c>
      <c r="K83" s="49"/>
    </row>
    <row r="84" spans="2:11">
      <c r="B84" s="4" t="s">
        <v>34</v>
      </c>
      <c r="J84" s="1">
        <f>+J83*11</f>
        <v>88000</v>
      </c>
    </row>
    <row r="85" spans="2:11">
      <c r="B85" s="1" t="s">
        <v>10</v>
      </c>
      <c r="K85" s="50"/>
    </row>
    <row r="86" spans="2:11">
      <c r="K86" s="50"/>
    </row>
    <row r="87" spans="2:11">
      <c r="K87" s="50"/>
    </row>
    <row r="92" spans="2:11">
      <c r="C92" s="3"/>
      <c r="D92" s="3"/>
      <c r="E92" s="3"/>
      <c r="F92" s="3"/>
      <c r="G92" s="3"/>
      <c r="H92" s="3"/>
      <c r="I92" s="3"/>
    </row>
    <row r="93" spans="2:11">
      <c r="C93" s="3"/>
      <c r="D93" s="3"/>
      <c r="E93" s="3"/>
      <c r="F93" s="3"/>
      <c r="G93" s="3"/>
      <c r="H93" s="3"/>
      <c r="I93" s="3"/>
    </row>
    <row r="94" spans="2:11">
      <c r="C94" s="3"/>
      <c r="D94" s="21"/>
      <c r="E94" s="3"/>
      <c r="F94" s="3"/>
      <c r="G94" s="3"/>
      <c r="H94" s="3"/>
      <c r="I94" s="22"/>
    </row>
    <row r="95" spans="2:11">
      <c r="C95" s="3"/>
      <c r="D95" s="3"/>
      <c r="E95" s="3"/>
      <c r="F95" s="3"/>
      <c r="G95" s="3"/>
      <c r="H95" s="3"/>
      <c r="I95" s="23"/>
    </row>
    <row r="96" spans="2:11" ht="17.25">
      <c r="C96" s="3"/>
      <c r="D96" s="3"/>
      <c r="E96" s="3"/>
      <c r="F96" s="3"/>
      <c r="G96" s="3"/>
      <c r="H96" s="3"/>
      <c r="I96" s="24"/>
    </row>
    <row r="97" spans="3:9" ht="17.25">
      <c r="C97" s="3"/>
      <c r="D97" s="3"/>
      <c r="E97" s="3"/>
      <c r="F97" s="3"/>
      <c r="G97" s="3"/>
      <c r="H97" s="3"/>
      <c r="I97" s="25"/>
    </row>
    <row r="98" spans="3:9">
      <c r="C98" s="3"/>
      <c r="D98" s="3"/>
      <c r="E98" s="3"/>
      <c r="F98" s="3"/>
      <c r="G98" s="3"/>
      <c r="H98" s="3"/>
      <c r="I98" s="23"/>
    </row>
    <row r="99" spans="3:9">
      <c r="C99" s="3"/>
      <c r="D99" s="3"/>
      <c r="E99" s="3"/>
      <c r="F99" s="3"/>
      <c r="G99" s="3"/>
      <c r="H99" s="3"/>
      <c r="I99" s="23"/>
    </row>
    <row r="100" spans="3:9">
      <c r="C100" s="3"/>
      <c r="D100" s="3"/>
      <c r="E100" s="3"/>
      <c r="F100" s="3"/>
      <c r="G100" s="3"/>
      <c r="H100" s="3"/>
      <c r="I100" s="23"/>
    </row>
    <row r="101" spans="3:9">
      <c r="C101" s="3"/>
      <c r="D101" s="3"/>
      <c r="E101" s="3"/>
      <c r="F101" s="3"/>
      <c r="G101" s="3"/>
      <c r="H101" s="3"/>
      <c r="I101" s="23"/>
    </row>
    <row r="102" spans="3:9">
      <c r="C102" s="3"/>
      <c r="D102" s="3"/>
      <c r="E102" s="3"/>
      <c r="F102" s="3"/>
      <c r="G102" s="3"/>
      <c r="H102" s="3"/>
      <c r="I102" s="23"/>
    </row>
    <row r="103" spans="3:9">
      <c r="C103" s="3"/>
      <c r="D103" s="3"/>
      <c r="E103" s="3"/>
      <c r="F103" s="3"/>
      <c r="G103" s="3"/>
      <c r="H103" s="3"/>
      <c r="I103" s="23"/>
    </row>
  </sheetData>
  <phoneticPr fontId="10" type="noConversion"/>
  <pageMargins left="0.7" right="0.7" top="0.75" bottom="0.75" header="0.3" footer="0.3"/>
  <pageSetup paperSize="9" scale="54" orientation="portrait" horizontalDpi="300" verticalDpi="300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6"/>
  <sheetViews>
    <sheetView topLeftCell="A4" zoomScalePageLayoutView="125" workbookViewId="0">
      <selection activeCell="C4" sqref="C4"/>
    </sheetView>
  </sheetViews>
  <sheetFormatPr defaultColWidth="8.85546875" defaultRowHeight="15"/>
  <cols>
    <col min="1" max="1" width="46.85546875" customWidth="1"/>
    <col min="2" max="2" width="14.85546875" customWidth="1"/>
    <col min="3" max="3" width="13.42578125" customWidth="1"/>
    <col min="4" max="4" width="4.140625" customWidth="1"/>
    <col min="14" max="14" width="4.42578125" customWidth="1"/>
    <col min="15" max="15" width="8.85546875" style="29"/>
  </cols>
  <sheetData>
    <row r="1" spans="1:15">
      <c r="A1" t="s">
        <v>63</v>
      </c>
      <c r="O1" s="40" t="s">
        <v>27</v>
      </c>
    </row>
    <row r="2" spans="1:15">
      <c r="O2" s="41" t="s">
        <v>28</v>
      </c>
    </row>
    <row r="3" spans="1:15">
      <c r="A3" s="14" t="s">
        <v>98</v>
      </c>
      <c r="B3" s="12" t="s">
        <v>99</v>
      </c>
      <c r="C3" s="12" t="s">
        <v>100</v>
      </c>
      <c r="O3" s="42"/>
    </row>
    <row r="4" spans="1:15">
      <c r="A4" s="11">
        <v>1</v>
      </c>
      <c r="B4" s="11">
        <v>8</v>
      </c>
      <c r="C4" s="13"/>
      <c r="O4" s="42"/>
    </row>
    <row r="5" spans="1:15">
      <c r="A5" s="11">
        <v>2</v>
      </c>
      <c r="B5" s="11">
        <v>8</v>
      </c>
      <c r="C5" s="13"/>
      <c r="O5" s="41">
        <f>C16</f>
        <v>0</v>
      </c>
    </row>
    <row r="6" spans="1:15">
      <c r="A6" s="11">
        <v>3</v>
      </c>
      <c r="B6" s="11">
        <v>8</v>
      </c>
      <c r="C6" s="13"/>
      <c r="O6" s="41"/>
    </row>
    <row r="7" spans="1:15">
      <c r="A7" s="11">
        <v>4</v>
      </c>
      <c r="B7" s="11">
        <v>8</v>
      </c>
      <c r="C7" s="13"/>
      <c r="O7" s="41"/>
    </row>
    <row r="8" spans="1:15">
      <c r="A8" s="11">
        <v>5</v>
      </c>
      <c r="B8" s="11">
        <v>8</v>
      </c>
      <c r="C8" s="13"/>
      <c r="O8" s="41"/>
    </row>
    <row r="9" spans="1:15">
      <c r="A9" s="11">
        <v>6</v>
      </c>
      <c r="B9" s="11">
        <v>8</v>
      </c>
      <c r="C9" s="13"/>
      <c r="O9" s="41"/>
    </row>
    <row r="10" spans="1:15">
      <c r="A10" s="11">
        <v>7</v>
      </c>
      <c r="B10" s="11">
        <v>8</v>
      </c>
      <c r="C10" s="13"/>
      <c r="O10" s="41"/>
    </row>
    <row r="11" spans="1:15">
      <c r="A11" s="11">
        <v>8</v>
      </c>
      <c r="B11" s="11">
        <v>8</v>
      </c>
      <c r="C11" s="13"/>
      <c r="O11" s="41">
        <f>C21</f>
        <v>0</v>
      </c>
    </row>
    <row r="12" spans="1:15">
      <c r="A12" s="11">
        <v>9</v>
      </c>
      <c r="B12" s="11">
        <v>8</v>
      </c>
      <c r="C12" s="13"/>
      <c r="O12" s="41"/>
    </row>
    <row r="13" spans="1:15">
      <c r="A13" s="11">
        <v>10</v>
      </c>
      <c r="B13" s="11">
        <v>8</v>
      </c>
      <c r="C13" s="13"/>
      <c r="O13" s="41"/>
    </row>
    <row r="14" spans="1:15">
      <c r="A14" s="11">
        <v>11</v>
      </c>
      <c r="B14" s="11">
        <v>8</v>
      </c>
      <c r="C14" s="13"/>
      <c r="O14" s="41"/>
    </row>
    <row r="15" spans="1:15" ht="15.75" thickBot="1">
      <c r="A15" s="11">
        <v>12</v>
      </c>
      <c r="B15" s="11">
        <v>8</v>
      </c>
      <c r="C15" s="13"/>
      <c r="O15" s="41"/>
    </row>
    <row r="16" spans="1:15" ht="15.75" thickBot="1">
      <c r="B16" s="15">
        <f>SUM(B4:B15)</f>
        <v>96</v>
      </c>
      <c r="C16" s="16">
        <f>SUM(C4:C15)</f>
        <v>0</v>
      </c>
      <c r="O16" s="41">
        <f>C29+C36+C41</f>
        <v>0</v>
      </c>
    </row>
    <row r="17" spans="1:15">
      <c r="C17" s="11"/>
      <c r="O17" s="41"/>
    </row>
    <row r="18" spans="1:15">
      <c r="A18" s="14" t="s">
        <v>59</v>
      </c>
      <c r="B18" s="12" t="s">
        <v>99</v>
      </c>
      <c r="C18" s="14" t="s">
        <v>100</v>
      </c>
      <c r="O18" s="41"/>
    </row>
    <row r="19" spans="1:15">
      <c r="A19" s="11" t="s">
        <v>69</v>
      </c>
      <c r="B19" s="11">
        <v>8</v>
      </c>
      <c r="C19" s="13"/>
      <c r="O19" s="41"/>
    </row>
    <row r="20" spans="1:15" ht="15.75" thickBot="1">
      <c r="A20" s="11" t="s">
        <v>101</v>
      </c>
      <c r="B20" s="11">
        <v>8</v>
      </c>
      <c r="C20" s="13"/>
      <c r="O20" s="41"/>
    </row>
    <row r="21" spans="1:15" ht="15.75" thickBot="1">
      <c r="A21" s="11"/>
      <c r="B21" s="15">
        <f>SUM(B19:B20)</f>
        <v>16</v>
      </c>
      <c r="C21" s="16">
        <f>SUM(C19:C20)</f>
        <v>0</v>
      </c>
      <c r="O21" s="41">
        <f>C48</f>
        <v>0</v>
      </c>
    </row>
    <row r="22" spans="1:15">
      <c r="A22" s="11"/>
      <c r="B22" s="27"/>
      <c r="C22" s="17"/>
      <c r="O22" s="41"/>
    </row>
    <row r="23" spans="1:15">
      <c r="A23" s="14" t="s">
        <v>96</v>
      </c>
      <c r="B23" s="12" t="s">
        <v>99</v>
      </c>
      <c r="C23" s="12" t="s">
        <v>100</v>
      </c>
      <c r="O23" s="41"/>
    </row>
    <row r="24" spans="1:15">
      <c r="A24" s="11" t="s">
        <v>148</v>
      </c>
      <c r="B24" s="11">
        <v>8</v>
      </c>
      <c r="C24" s="13"/>
      <c r="O24" s="41"/>
    </row>
    <row r="25" spans="1:15">
      <c r="A25" s="11" t="s">
        <v>68</v>
      </c>
      <c r="B25" s="17">
        <v>8</v>
      </c>
      <c r="C25" s="13"/>
      <c r="O25" s="41"/>
    </row>
    <row r="26" spans="1:15">
      <c r="A26" s="11" t="s">
        <v>130</v>
      </c>
      <c r="B26" s="17">
        <v>8</v>
      </c>
      <c r="C26" s="13"/>
      <c r="O26" s="41">
        <f>C53</f>
        <v>0</v>
      </c>
    </row>
    <row r="27" spans="1:15">
      <c r="A27" s="11" t="s">
        <v>106</v>
      </c>
      <c r="B27" s="11">
        <v>8</v>
      </c>
      <c r="C27" s="13"/>
      <c r="O27" s="41"/>
    </row>
    <row r="28" spans="1:15" ht="15.75" thickBot="1">
      <c r="A28" s="17" t="s">
        <v>107</v>
      </c>
      <c r="B28" s="11">
        <v>8</v>
      </c>
      <c r="C28" s="13"/>
      <c r="O28" s="41"/>
    </row>
    <row r="29" spans="1:15" ht="15.75" thickBot="1">
      <c r="B29" s="15">
        <f>SUM(B24:B28)</f>
        <v>40</v>
      </c>
      <c r="C29" s="16">
        <f>SUM(C24:C28)</f>
        <v>0</v>
      </c>
      <c r="O29" s="41"/>
    </row>
    <row r="30" spans="1:15">
      <c r="C30" s="11"/>
      <c r="O30" s="41"/>
    </row>
    <row r="31" spans="1:15">
      <c r="A31" s="14" t="s">
        <v>40</v>
      </c>
      <c r="B31" s="12" t="s">
        <v>99</v>
      </c>
      <c r="C31" s="12" t="s">
        <v>100</v>
      </c>
      <c r="O31" s="41"/>
    </row>
    <row r="32" spans="1:15">
      <c r="A32" s="11" t="s">
        <v>102</v>
      </c>
      <c r="B32" s="11">
        <v>8</v>
      </c>
      <c r="C32" s="13"/>
      <c r="O32" s="41">
        <v>0</v>
      </c>
    </row>
    <row r="33" spans="1:15">
      <c r="A33" s="11" t="s">
        <v>108</v>
      </c>
      <c r="B33" s="17">
        <v>8</v>
      </c>
      <c r="C33" s="13"/>
      <c r="O33" s="41"/>
    </row>
    <row r="34" spans="1:15">
      <c r="A34" s="11" t="s">
        <v>109</v>
      </c>
      <c r="B34" s="11">
        <v>10</v>
      </c>
      <c r="C34" s="13"/>
      <c r="O34" s="41"/>
    </row>
    <row r="35" spans="1:15" ht="15.75" thickBot="1">
      <c r="A35" s="17" t="s">
        <v>110</v>
      </c>
      <c r="B35" s="11">
        <v>8</v>
      </c>
      <c r="C35" s="13"/>
      <c r="O35" s="41"/>
    </row>
    <row r="36" spans="1:15" ht="15.75" thickBot="1">
      <c r="B36" s="15">
        <f>SUM(B32:B35)</f>
        <v>34</v>
      </c>
      <c r="C36" s="16">
        <f>SUM(C32:C35)</f>
        <v>0</v>
      </c>
      <c r="O36" s="41"/>
    </row>
    <row r="37" spans="1:15">
      <c r="C37" s="11"/>
      <c r="O37" s="41"/>
    </row>
    <row r="38" spans="1:15">
      <c r="A38" s="14" t="s">
        <v>39</v>
      </c>
      <c r="B38" s="12" t="s">
        <v>99</v>
      </c>
      <c r="C38" s="12" t="s">
        <v>100</v>
      </c>
      <c r="O38" s="41">
        <v>0</v>
      </c>
    </row>
    <row r="39" spans="1:15">
      <c r="A39" s="11" t="s">
        <v>102</v>
      </c>
      <c r="B39" s="11">
        <v>8</v>
      </c>
      <c r="C39" s="13"/>
      <c r="O39" s="41"/>
    </row>
    <row r="40" spans="1:15" ht="15.75" thickBot="1">
      <c r="A40" s="11" t="s">
        <v>111</v>
      </c>
      <c r="B40" s="17">
        <v>8</v>
      </c>
      <c r="C40" s="13"/>
      <c r="O40" s="41"/>
    </row>
    <row r="41" spans="1:15" ht="15.75" thickBot="1">
      <c r="B41" s="15">
        <f>SUM(B39:B40)</f>
        <v>16</v>
      </c>
      <c r="C41" s="16">
        <f>SUM(C39:C40)</f>
        <v>0</v>
      </c>
      <c r="O41" s="41"/>
    </row>
    <row r="42" spans="1:15">
      <c r="B42" s="27"/>
      <c r="C42" s="17"/>
      <c r="O42" s="41"/>
    </row>
    <row r="43" spans="1:15">
      <c r="A43" s="14" t="s">
        <v>122</v>
      </c>
      <c r="B43" s="12" t="s">
        <v>99</v>
      </c>
      <c r="C43" s="14" t="s">
        <v>100</v>
      </c>
      <c r="K43" s="29" t="s">
        <v>29</v>
      </c>
      <c r="O43" s="43">
        <f>SUM(O5:O38)</f>
        <v>0</v>
      </c>
    </row>
    <row r="44" spans="1:15" ht="15.75" thickBot="1">
      <c r="A44" s="11">
        <v>1</v>
      </c>
      <c r="B44" s="11">
        <v>8</v>
      </c>
      <c r="C44" s="13"/>
      <c r="O44" s="28"/>
    </row>
    <row r="45" spans="1:15">
      <c r="A45" s="11">
        <v>2</v>
      </c>
      <c r="B45" s="11">
        <v>8</v>
      </c>
      <c r="C45" s="13"/>
      <c r="E45" s="30" t="s">
        <v>30</v>
      </c>
      <c r="F45" s="31"/>
      <c r="G45" s="31"/>
      <c r="H45" s="31"/>
      <c r="I45" s="31"/>
      <c r="J45" s="31"/>
      <c r="K45" s="31"/>
      <c r="L45" s="31"/>
      <c r="M45" s="31"/>
      <c r="N45" s="31"/>
      <c r="O45" s="32"/>
    </row>
    <row r="46" spans="1:15">
      <c r="A46" s="11">
        <v>3</v>
      </c>
      <c r="B46" s="11">
        <v>8</v>
      </c>
      <c r="C46" s="13"/>
      <c r="E46" s="33"/>
      <c r="F46" s="34"/>
      <c r="G46" s="34"/>
      <c r="H46" s="34"/>
      <c r="I46" s="34"/>
      <c r="J46" s="34"/>
      <c r="K46" s="34"/>
      <c r="L46" s="34"/>
      <c r="M46" s="34"/>
      <c r="N46" s="34"/>
      <c r="O46" s="35"/>
    </row>
    <row r="47" spans="1:15" ht="15.75" thickBot="1">
      <c r="A47" s="11">
        <v>4</v>
      </c>
      <c r="B47" s="11">
        <v>8</v>
      </c>
      <c r="C47" s="13"/>
      <c r="E47" s="33"/>
      <c r="F47" s="34"/>
      <c r="G47" s="34"/>
      <c r="H47" s="34"/>
      <c r="I47" s="34"/>
      <c r="J47" s="34"/>
      <c r="K47" s="34"/>
      <c r="L47" s="34"/>
      <c r="M47" s="34"/>
      <c r="N47" s="34"/>
      <c r="O47" s="35"/>
    </row>
    <row r="48" spans="1:15" ht="15.75" thickBot="1">
      <c r="B48" s="15">
        <f>SUM(B44:B47)</f>
        <v>32</v>
      </c>
      <c r="C48" s="16">
        <f>SUM(C44:C47)</f>
        <v>0</v>
      </c>
      <c r="E48" s="33"/>
      <c r="F48" s="34"/>
      <c r="G48" s="34"/>
      <c r="H48" s="34"/>
      <c r="I48" s="34"/>
      <c r="J48" s="34"/>
      <c r="K48" s="34"/>
      <c r="L48" s="34"/>
      <c r="M48" s="34"/>
      <c r="N48" s="34"/>
      <c r="O48" s="35"/>
    </row>
    <row r="49" spans="1:15">
      <c r="C49" s="11"/>
      <c r="E49" s="33"/>
      <c r="F49" s="34"/>
      <c r="G49" s="34"/>
      <c r="H49" s="34"/>
      <c r="I49" s="34"/>
      <c r="J49" s="34"/>
      <c r="K49" s="34"/>
      <c r="L49" s="34"/>
      <c r="M49" s="34"/>
      <c r="N49" s="34"/>
      <c r="O49" s="35"/>
    </row>
    <row r="50" spans="1:15">
      <c r="A50" s="14" t="s">
        <v>112</v>
      </c>
      <c r="B50" s="12" t="s">
        <v>99</v>
      </c>
      <c r="C50" s="14" t="s">
        <v>100</v>
      </c>
      <c r="E50" s="33"/>
      <c r="F50" s="34"/>
      <c r="G50" s="34"/>
      <c r="H50" s="34"/>
      <c r="I50" s="34"/>
      <c r="J50" s="34"/>
      <c r="K50" s="34"/>
      <c r="L50" s="34"/>
      <c r="M50" s="34"/>
      <c r="N50" s="34"/>
      <c r="O50" s="36"/>
    </row>
    <row r="51" spans="1:15">
      <c r="A51" s="11" t="s">
        <v>129</v>
      </c>
      <c r="B51" s="11">
        <v>8</v>
      </c>
      <c r="C51" s="13"/>
      <c r="E51" s="33"/>
      <c r="F51" s="34"/>
      <c r="G51" s="34"/>
      <c r="H51" s="34"/>
      <c r="I51" s="34"/>
      <c r="J51" s="34"/>
      <c r="K51" s="34"/>
      <c r="L51" s="34"/>
      <c r="M51" s="34"/>
      <c r="N51" s="34"/>
      <c r="O51" s="36"/>
    </row>
    <row r="52" spans="1:15" ht="15.75" thickBot="1">
      <c r="A52" s="11" t="s">
        <v>101</v>
      </c>
      <c r="B52" s="11">
        <v>8</v>
      </c>
      <c r="C52" s="13"/>
      <c r="E52" s="33"/>
      <c r="F52" s="34"/>
      <c r="G52" s="34"/>
      <c r="H52" s="34"/>
      <c r="I52" s="34"/>
      <c r="J52" s="34"/>
      <c r="K52" s="34"/>
      <c r="L52" s="34"/>
      <c r="M52" s="34"/>
      <c r="N52" s="34"/>
      <c r="O52" s="36"/>
    </row>
    <row r="53" spans="1:15" ht="15.75" thickBot="1">
      <c r="A53" s="11"/>
      <c r="B53" s="15">
        <f>SUM(B51:B52)</f>
        <v>16</v>
      </c>
      <c r="C53" s="16">
        <f>SUM(C51:C52)</f>
        <v>0</v>
      </c>
      <c r="E53" s="33"/>
      <c r="F53" s="34"/>
      <c r="G53" s="34"/>
      <c r="H53" s="34"/>
      <c r="I53" s="34"/>
      <c r="J53" s="34"/>
      <c r="K53" s="34"/>
      <c r="L53" s="34"/>
      <c r="M53" s="34"/>
      <c r="N53" s="34"/>
      <c r="O53" s="36"/>
    </row>
    <row r="54" spans="1:15">
      <c r="C54" s="11"/>
      <c r="E54" s="33"/>
      <c r="F54" s="34"/>
      <c r="G54" s="34"/>
      <c r="H54" s="34"/>
      <c r="I54" s="34"/>
      <c r="J54" s="34"/>
      <c r="K54" s="34"/>
      <c r="L54" s="34"/>
      <c r="M54" s="34"/>
      <c r="N54" s="34"/>
      <c r="O54" s="36"/>
    </row>
    <row r="55" spans="1:15">
      <c r="C55" s="11"/>
      <c r="E55" s="33"/>
      <c r="F55" s="34"/>
      <c r="G55" s="34"/>
      <c r="H55" s="34"/>
      <c r="I55" s="34"/>
      <c r="J55" s="34"/>
      <c r="K55" s="34"/>
      <c r="L55" s="34"/>
      <c r="M55" s="34"/>
      <c r="N55" s="34"/>
      <c r="O55" s="36"/>
    </row>
    <row r="56" spans="1:15" s="19" customFormat="1" ht="27" thickBot="1">
      <c r="A56" s="18" t="s">
        <v>113</v>
      </c>
      <c r="B56" s="18">
        <f>B53+B48+B41+B36+B29+B21+B16</f>
        <v>250</v>
      </c>
      <c r="C56" s="18">
        <f>C53+C48+C41+C36+C29+C21+C16</f>
        <v>0</v>
      </c>
      <c r="E56" s="37"/>
      <c r="F56" s="38"/>
      <c r="G56" s="38"/>
      <c r="H56" s="38"/>
      <c r="I56" s="38"/>
      <c r="J56" s="38"/>
      <c r="K56" s="38"/>
      <c r="L56" s="38"/>
      <c r="M56" s="38"/>
      <c r="N56" s="38"/>
      <c r="O56" s="39"/>
    </row>
  </sheetData>
  <phoneticPr fontId="10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Instructions</vt:lpstr>
      <vt:lpstr>Unadjusted Trial Balance</vt:lpstr>
      <vt:lpstr>Adjustments Needed</vt:lpstr>
      <vt:lpstr>grading rubric</vt:lpstr>
      <vt:lpstr>'Adjustments Needed'!Print_Area</vt:lpstr>
      <vt:lpstr>'grading rubric'!Print_Area</vt:lpstr>
      <vt:lpstr>Instructions!Print_Area</vt:lpstr>
      <vt:lpstr>'Unadjusted Trial Balance'!Print_Area</vt:lpstr>
    </vt:vector>
  </TitlesOfParts>
  <Company>Athens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Corzine;John Berzett</dc:creator>
  <cp:lastModifiedBy>Syed Aown Ali Rizvi</cp:lastModifiedBy>
  <cp:lastPrinted>2015-01-06T22:08:45Z</cp:lastPrinted>
  <dcterms:created xsi:type="dcterms:W3CDTF">2012-02-07T18:23:06Z</dcterms:created>
  <dcterms:modified xsi:type="dcterms:W3CDTF">2016-05-05T17:48:46Z</dcterms:modified>
</cp:coreProperties>
</file>