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200" windowHeight="735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Sheet1!$B$88:$Z$88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Sheet1!$A$103:$A$104</definedName>
    <definedName name="solver_lhs2" localSheetId="0" hidden="1">Sheet1!$AA$90:$AA$99</definedName>
    <definedName name="solver_lhs3" localSheetId="0" hidden="1">Sheet1!$B$88:$Z$88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Sheet1!$F$108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4</definedName>
    <definedName name="solver_rhs1" localSheetId="0" hidden="1">Sheet1!$C$103:$C$104</definedName>
    <definedName name="solver_rhs2" localSheetId="0" hidden="1">Sheet1!$AC$90:$AC$99</definedName>
    <definedName name="solver_rhs3" localSheetId="0" hidden="1">integer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3" i="1" l="1"/>
  <c r="F108" i="1"/>
  <c r="C104" i="1"/>
  <c r="A104" i="1"/>
  <c r="C103" i="1"/>
  <c r="AA91" i="1"/>
  <c r="AA92" i="1"/>
  <c r="AA93" i="1"/>
  <c r="AA94" i="1"/>
  <c r="AA95" i="1"/>
  <c r="AA96" i="1"/>
  <c r="AA97" i="1"/>
  <c r="AA98" i="1"/>
  <c r="AA99" i="1"/>
  <c r="AA90" i="1"/>
</calcChain>
</file>

<file path=xl/sharedStrings.xml><?xml version="1.0" encoding="utf-8"?>
<sst xmlns="http://schemas.openxmlformats.org/spreadsheetml/2006/main" count="137" uniqueCount="115">
  <si>
    <t xml:space="preserve">In order to solve, let </t>
  </si>
  <si>
    <r>
      <t>F</t>
    </r>
    <r>
      <rPr>
        <sz val="11"/>
        <color theme="1"/>
        <rFont val="Calibri"/>
        <family val="2"/>
        <scheme val="minor"/>
      </rPr>
      <t xml:space="preserve"> = # of full-time tellers without OT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</si>
  <si>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4 hrs from 9am to 1pm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</si>
  <si>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5 hrs from 9am to 2pm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</si>
  <si>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= PT tellers who work 6 hrs from 9am to 3pm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</si>
  <si>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7 hrs from 9am to 4pm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</si>
  <si>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 PT tellers who work 4 hrs from 10am to 2pm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</si>
  <si>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= PT tellers who work 5 hrs from 10am to 3pm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</si>
  <si>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>= PT tellers who work 6 hrs from 10am to 4pm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</si>
  <si>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= PT tellers who work 7 hrs from 10am to 5pm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</si>
  <si>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= PT tellers who work 4 hrs from 11am to 3pm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</si>
  <si>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5 hrs from 11am to 4pm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</si>
  <si>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= PT tellers who work 6 hrs from 11am to 5pm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</si>
  <si>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7 hrs from 11am to 6pm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</si>
  <si>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= PT tellers who work 4 hrs from 12pm to 4pm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</si>
  <si>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= PT tellers who work 5 hrs from 12pm to 5pm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</si>
  <si>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= PT tellers who work 6 hrs from 12pm to 6pm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</si>
  <si>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= PT tellers who work 7 hrs from 12pm to 7pm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</si>
  <si>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= PT tellers who work 4 hrs from 1pm to 5pm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</si>
  <si>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 = PT tellers who work 5 hrs from 1pm to 6pm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</si>
  <si>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tellers who work 6 hrs from 1pm to 7pm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</si>
  <si>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 xml:space="preserve">20 </t>
    </r>
    <r>
      <rPr>
        <sz val="11"/>
        <color theme="1"/>
        <rFont val="Calibri"/>
        <family val="2"/>
        <scheme val="minor"/>
      </rPr>
      <t>= PT tellers who work 4 hrs from 2pm to 6pm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</si>
  <si>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 xml:space="preserve"> = PT tellers who work 5 hrs from 2pm to 7pm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</si>
  <si>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PT teller who work 4 hrs from 3pm to 7pm</t>
    </r>
  </si>
  <si>
    <t>Average cost per FT personnel = $10.11</t>
  </si>
  <si>
    <t>Average cost per overtime personnel hour for FT = $8.08</t>
  </si>
  <si>
    <t>Average cost per PT personnel = $7.82</t>
  </si>
  <si>
    <t>Objective function:</t>
  </si>
  <si>
    <t>Minimize =</t>
  </si>
  <si>
    <t>1 hour overtime</t>
  </si>
  <si>
    <t>2 hour overtime</t>
  </si>
  <si>
    <r>
      <t>+[(7.82)(4)+[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]</t>
    </r>
  </si>
  <si>
    <t>$7.82 is the cost/hr for PT, 4=hrs/shift</t>
  </si>
  <si>
    <r>
      <t>+[(7.82)(5)+[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]</t>
    </r>
  </si>
  <si>
    <r>
      <t>+[(7.82)(6)+[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]</t>
    </r>
  </si>
  <si>
    <r>
      <t>+[(7.82)(7)+[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]</t>
    </r>
  </si>
  <si>
    <t>Workforce Requirements</t>
  </si>
  <si>
    <t>9-10am</t>
  </si>
  <si>
    <r>
      <t xml:space="preserve">  </t>
    </r>
    <r>
      <rPr>
        <sz val="11"/>
        <color theme="1"/>
        <rFont val="Calibri"/>
        <family val="2"/>
        <scheme val="minor"/>
      </rPr>
      <t>&gt;= 14</t>
    </r>
  </si>
  <si>
    <t>12-1pm</t>
  </si>
  <si>
    <t>For factor #1 – by corporate policy, part-time personnel hours are limited to a max of 40% of the day’s total requirement.</t>
  </si>
  <si>
    <r>
      <t>4(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) +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5(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) + 6(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) + 7(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</si>
  <si>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t xml:space="preserve">&lt;= 40% (321) </t>
  </si>
  <si>
    <t>321=number of personnel required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</si>
  <si>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# of full-time tellers with 1 hour OT from 5m -6pm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</si>
  <si>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# of full-time tellers with 2 hours OT 5pm -7pm</t>
    </r>
  </si>
  <si>
    <t>Constraints</t>
  </si>
  <si>
    <t>$10.11 is the cost per hour for FT, 7 is 1 day of work minus lunch hour</t>
  </si>
  <si>
    <t xml:space="preserve">($10.11)(7)F  </t>
  </si>
  <si>
    <t>+[8.08]F1</t>
  </si>
  <si>
    <r>
      <t>+[(8.08)(2)]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</si>
  <si>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10-11 am</t>
  </si>
  <si>
    <t>11-12 pm</t>
  </si>
  <si>
    <t>1-2 pm</t>
  </si>
  <si>
    <t>2-3pm</t>
  </si>
  <si>
    <t>3-4pm</t>
  </si>
  <si>
    <t>4-5pm</t>
  </si>
  <si>
    <t>5-6pm</t>
  </si>
  <si>
    <t>6-7pm</t>
  </si>
  <si>
    <t>= (F) + P2+P3+P4+P5+P6+P7+P8+P9+P10+P11+P12+P13+P14+P15+P16+P17+P18+P19 &gt;=55</t>
  </si>
  <si>
    <t>= (F1+F2) +P12+P15+P16+P17+P20+P21+P22 &gt;= 14</t>
  </si>
  <si>
    <t>= (F1+F2) +P16+P19+P21+P22 &gt;= 9</t>
  </si>
  <si>
    <t>F1+3* F2</t>
  </si>
  <si>
    <t>≤</t>
  </si>
  <si>
    <t>F</t>
  </si>
  <si>
    <t>The number of full-time employees doing overtime should be less than or equal to number of full time employees.</t>
  </si>
  <si>
    <t>F2 is multiplied by 3 because each employee can do only 5 hours OT in a week so each employee can do only 2 days of 2 hours OT and so we require 3 sets of people with 2 hours OT per week</t>
  </si>
  <si>
    <t>Excel Model</t>
  </si>
  <si>
    <t>0.5 reflects lunch time</t>
  </si>
  <si>
    <t>F1</t>
  </si>
  <si>
    <t>F2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</si>
  <si>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</si>
  <si>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</si>
  <si>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</si>
  <si>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</si>
  <si>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</si>
  <si>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</si>
  <si>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</si>
  <si>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</si>
  <si>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</si>
  <si>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</si>
  <si>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</si>
  <si>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</si>
  <si>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</si>
  <si>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</si>
  <si>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</si>
  <si>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</si>
  <si>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</si>
  <si>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</si>
  <si>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</si>
  <si>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</si>
  <si>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</si>
  <si>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</si>
  <si>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r>
      <t>= (F) + 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 xml:space="preserve">   &gt;=25</t>
    </r>
  </si>
  <si>
    <r>
      <t>= 0.5(F) + 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 xml:space="preserve"> &gt;=26   </t>
    </r>
  </si>
  <si>
    <r>
      <t>= 0.5(F) + P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 xml:space="preserve">16 </t>
    </r>
    <r>
      <rPr>
        <b/>
        <sz val="11"/>
        <color theme="1"/>
        <rFont val="Calibri"/>
        <family val="2"/>
        <scheme val="minor"/>
      </rPr>
      <t>&gt;=38</t>
    </r>
  </si>
  <si>
    <r>
      <t>= (F) + 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 xml:space="preserve"> &gt;=60</t>
    </r>
  </si>
  <si>
    <r>
      <t>= (F) + P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 xml:space="preserve"> &gt;=51</t>
    </r>
  </si>
  <si>
    <r>
      <t>= (F) + P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+P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 xml:space="preserve"> &gt;= 29</t>
    </r>
  </si>
  <si>
    <t>= (F) + P1+P2+P3+P4</t>
  </si>
  <si>
    <t>Total</t>
  </si>
  <si>
    <t>Constraint</t>
  </si>
  <si>
    <t>≥</t>
  </si>
  <si>
    <t>Additional constraints</t>
  </si>
  <si>
    <t>Objective Function</t>
  </si>
  <si>
    <t>=</t>
  </si>
  <si>
    <t>Minimize total Cost</t>
  </si>
  <si>
    <t>Linear Programming</t>
  </si>
  <si>
    <t>1. What is the minimum-cost schedule for the bank?</t>
  </si>
  <si>
    <t>2. What are the limitations of the model used to answer</t>
  </si>
  <si>
    <t>question 1?</t>
  </si>
  <si>
    <t xml:space="preserve">Minimum cost is $ 3222.32. Total 16 full time employees do 2-hours of OT for 2 days and 8 employees do OT for 2-hours once  a week . 1 employee does OT for 1 hour for 5 days a week. </t>
  </si>
  <si>
    <t>3. Costs might be reduced by relaxing the constraint that no more than 40% of the day’s requirement be met by parttimers. Would changing the 40% to a higher value significantly
reduce costs?</t>
  </si>
  <si>
    <t xml:space="preserve">Limitations:
1) The model doesnot allow different loading for different days in a week.
2) The model doesnot allow flexi timings for full time employees. If say full-time employees are allowed to work from 11-7pm then the overtime cost could be reduced.
</t>
  </si>
  <si>
    <t>No the cost would not reduce as the optimal cost solution requires less no of full timers than 40 %. The constraint of 40 % has slack and therefore incresing this limit will not reduce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</si>
</sst>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1" fillId="0" borderId="0" xfId="0" quotePrefix="1" applyFont="1" applyAlignment="1">
      <alignment vertical="center"/>
    </xf>
    <xf numFmtId="0" fontId="6" fillId="0" borderId="0" xfId="0" applyFont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ill="1" applyBorder="1"/>
    <xf numFmtId="0" fontId="0" fillId="0" borderId="15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4" xfId="0" applyFill="1" applyBorder="1"/>
    <xf numFmtId="0" fontId="0" fillId="2" borderId="0" xfId="0" applyFill="1" applyBorder="1"/>
    <xf numFmtId="0" fontId="0" fillId="2" borderId="1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Alignment="1">
      <alignment vertical="center"/>
    </xf>
    <xf numFmtId="16" fontId="0" fillId="3" borderId="0" xfId="0" applyNumberFormat="1" applyFill="1" applyAlignment="1">
      <alignment vertical="center"/>
    </xf>
    <xf numFmtId="0" fontId="0" fillId="4" borderId="0" xfId="0" applyFill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0" fillId="4" borderId="0" xfId="0" applyNumberFormat="1" applyFill="1" applyBorder="1" applyAlignment="1">
      <alignment vertical="center"/>
    </xf>
    <xf numFmtId="0" fontId="7" fillId="0" borderId="0" xfId="0" applyFont="1"/>
    <xf numFmtId="0" fontId="0" fillId="0" borderId="0" xfId="0" quotePrefix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30"/>
  <sheetViews>
    <sheetView tabSelected="1" topLeftCell="A78" workbookViewId="0">
      <selection activeCell="R126" sqref="R126"/>
    </sheetView>
  </sheetViews>
  <sheetFormatPr defaultColWidth="8.81640625" defaultRowHeight="14.5" x14ac:dyDescent="0.35"/>
  <cols>
    <col min="2" max="26" width="5.6328125" customWidth="1"/>
    <col min="28" max="28" width="10.36328125" customWidth="1"/>
    <col min="29" max="29" width="4.36328125" customWidth="1"/>
  </cols>
  <sheetData>
    <row r="2" spans="1:1" x14ac:dyDescent="0.35">
      <c r="A2" s="2" t="s">
        <v>107</v>
      </c>
    </row>
    <row r="4" spans="1:1" x14ac:dyDescent="0.35">
      <c r="A4" s="4" t="s">
        <v>0</v>
      </c>
    </row>
    <row r="5" spans="1:1" x14ac:dyDescent="0.35">
      <c r="A5" s="4"/>
    </row>
    <row r="6" spans="1:1" x14ac:dyDescent="0.35">
      <c r="A6" s="4" t="s">
        <v>1</v>
      </c>
    </row>
    <row r="7" spans="1:1" ht="16.5" x14ac:dyDescent="0.35">
      <c r="A7" s="4" t="s">
        <v>44</v>
      </c>
    </row>
    <row r="8" spans="1:1" ht="16.5" x14ac:dyDescent="0.35">
      <c r="A8" s="4" t="s">
        <v>45</v>
      </c>
    </row>
    <row r="9" spans="1:1" x14ac:dyDescent="0.35">
      <c r="A9" s="3"/>
    </row>
    <row r="10" spans="1:1" ht="16.5" x14ac:dyDescent="0.35">
      <c r="A10" s="4" t="s">
        <v>2</v>
      </c>
    </row>
    <row r="11" spans="1:1" ht="16.5" x14ac:dyDescent="0.35">
      <c r="A11" s="4" t="s">
        <v>3</v>
      </c>
    </row>
    <row r="12" spans="1:1" ht="16.5" x14ac:dyDescent="0.35">
      <c r="A12" s="4" t="s">
        <v>4</v>
      </c>
    </row>
    <row r="13" spans="1:1" ht="16.5" x14ac:dyDescent="0.35">
      <c r="A13" s="4" t="s">
        <v>5</v>
      </c>
    </row>
    <row r="14" spans="1:1" x14ac:dyDescent="0.35">
      <c r="A14" s="3"/>
    </row>
    <row r="15" spans="1:1" ht="16.5" x14ac:dyDescent="0.35">
      <c r="A15" s="4" t="s">
        <v>6</v>
      </c>
    </row>
    <row r="16" spans="1:1" ht="16.5" x14ac:dyDescent="0.35">
      <c r="A16" s="4" t="s">
        <v>7</v>
      </c>
    </row>
    <row r="17" spans="1:1" ht="16.5" x14ac:dyDescent="0.35">
      <c r="A17" s="4" t="s">
        <v>8</v>
      </c>
    </row>
    <row r="18" spans="1:1" ht="16.5" x14ac:dyDescent="0.35">
      <c r="A18" s="4" t="s">
        <v>9</v>
      </c>
    </row>
    <row r="19" spans="1:1" x14ac:dyDescent="0.35">
      <c r="A19" s="3"/>
    </row>
    <row r="20" spans="1:1" ht="16.5" x14ac:dyDescent="0.35">
      <c r="A20" s="4" t="s">
        <v>10</v>
      </c>
    </row>
    <row r="21" spans="1:1" ht="16.5" x14ac:dyDescent="0.35">
      <c r="A21" s="4" t="s">
        <v>11</v>
      </c>
    </row>
    <row r="22" spans="1:1" ht="16.5" x14ac:dyDescent="0.35">
      <c r="A22" s="4" t="s">
        <v>12</v>
      </c>
    </row>
    <row r="23" spans="1:1" ht="16.5" x14ac:dyDescent="0.35">
      <c r="A23" s="4" t="s">
        <v>13</v>
      </c>
    </row>
    <row r="24" spans="1:1" x14ac:dyDescent="0.35">
      <c r="A24" s="3"/>
    </row>
    <row r="25" spans="1:1" ht="16.5" x14ac:dyDescent="0.35">
      <c r="A25" s="4" t="s">
        <v>14</v>
      </c>
    </row>
    <row r="26" spans="1:1" ht="16.5" x14ac:dyDescent="0.35">
      <c r="A26" s="4" t="s">
        <v>15</v>
      </c>
    </row>
    <row r="27" spans="1:1" ht="16.5" x14ac:dyDescent="0.35">
      <c r="A27" s="4" t="s">
        <v>16</v>
      </c>
    </row>
    <row r="28" spans="1:1" ht="16.5" x14ac:dyDescent="0.35">
      <c r="A28" s="4" t="s">
        <v>17</v>
      </c>
    </row>
    <row r="29" spans="1:1" x14ac:dyDescent="0.35">
      <c r="A29" s="3"/>
    </row>
    <row r="30" spans="1:1" ht="16.5" x14ac:dyDescent="0.35">
      <c r="A30" s="4" t="s">
        <v>18</v>
      </c>
    </row>
    <row r="31" spans="1:1" ht="16.5" x14ac:dyDescent="0.35">
      <c r="A31" s="4" t="s">
        <v>19</v>
      </c>
    </row>
    <row r="32" spans="1:1" ht="16.5" x14ac:dyDescent="0.35">
      <c r="A32" s="4" t="s">
        <v>20</v>
      </c>
    </row>
    <row r="33" spans="1:10" x14ac:dyDescent="0.35">
      <c r="A33" s="3"/>
    </row>
    <row r="34" spans="1:10" ht="16.5" x14ac:dyDescent="0.35">
      <c r="A34" s="4" t="s">
        <v>21</v>
      </c>
    </row>
    <row r="35" spans="1:10" ht="16.5" x14ac:dyDescent="0.35">
      <c r="A35" s="4" t="s">
        <v>22</v>
      </c>
    </row>
    <row r="36" spans="1:10" x14ac:dyDescent="0.35">
      <c r="A36" s="3"/>
    </row>
    <row r="37" spans="1:10" ht="16.5" x14ac:dyDescent="0.35">
      <c r="A37" s="4" t="s">
        <v>23</v>
      </c>
    </row>
    <row r="38" spans="1:10" x14ac:dyDescent="0.35">
      <c r="A38" s="3"/>
    </row>
    <row r="39" spans="1:10" x14ac:dyDescent="0.35">
      <c r="A39" s="3" t="s">
        <v>24</v>
      </c>
    </row>
    <row r="40" spans="1:10" x14ac:dyDescent="0.35">
      <c r="A40" s="3" t="s">
        <v>25</v>
      </c>
    </row>
    <row r="41" spans="1:10" x14ac:dyDescent="0.35">
      <c r="A41" s="3" t="s">
        <v>26</v>
      </c>
    </row>
    <row r="42" spans="1:10" x14ac:dyDescent="0.35">
      <c r="A42" s="3"/>
    </row>
    <row r="43" spans="1:10" x14ac:dyDescent="0.35">
      <c r="A43" s="3"/>
    </row>
    <row r="44" spans="1:10" x14ac:dyDescent="0.35">
      <c r="A44" s="3"/>
    </row>
    <row r="45" spans="1:10" x14ac:dyDescent="0.35">
      <c r="A45" s="3"/>
    </row>
    <row r="46" spans="1:10" x14ac:dyDescent="0.35">
      <c r="A46" s="4" t="s">
        <v>27</v>
      </c>
    </row>
    <row r="47" spans="1:10" x14ac:dyDescent="0.35">
      <c r="A47" s="4" t="s">
        <v>28</v>
      </c>
      <c r="B47" s="3"/>
      <c r="C47" t="s">
        <v>48</v>
      </c>
      <c r="J47" s="5" t="s">
        <v>47</v>
      </c>
    </row>
    <row r="48" spans="1:10" x14ac:dyDescent="0.35">
      <c r="C48" s="9" t="s">
        <v>49</v>
      </c>
      <c r="J48" s="5" t="s">
        <v>29</v>
      </c>
    </row>
    <row r="49" spans="1:10" ht="16.5" x14ac:dyDescent="0.35">
      <c r="C49" s="9" t="s">
        <v>50</v>
      </c>
      <c r="J49" s="5" t="s">
        <v>30</v>
      </c>
    </row>
    <row r="50" spans="1:10" ht="16.5" x14ac:dyDescent="0.35">
      <c r="C50" s="3" t="s">
        <v>31</v>
      </c>
      <c r="J50" s="5" t="s">
        <v>32</v>
      </c>
    </row>
    <row r="51" spans="1:10" ht="16.5" x14ac:dyDescent="0.35">
      <c r="C51" s="3" t="s">
        <v>33</v>
      </c>
    </row>
    <row r="52" spans="1:10" ht="16.5" x14ac:dyDescent="0.35">
      <c r="C52" s="3" t="s">
        <v>34</v>
      </c>
    </row>
    <row r="53" spans="1:10" ht="16.5" x14ac:dyDescent="0.35">
      <c r="C53" s="3" t="s">
        <v>35</v>
      </c>
    </row>
    <row r="54" spans="1:10" x14ac:dyDescent="0.35">
      <c r="A54" s="8" t="s">
        <v>46</v>
      </c>
    </row>
    <row r="55" spans="1:10" x14ac:dyDescent="0.35">
      <c r="A55" s="4" t="s">
        <v>36</v>
      </c>
    </row>
    <row r="56" spans="1:10" x14ac:dyDescent="0.35">
      <c r="A56" s="3" t="s">
        <v>37</v>
      </c>
      <c r="B56" s="10" t="s">
        <v>99</v>
      </c>
      <c r="C56" s="1"/>
      <c r="F56" s="4" t="s">
        <v>38</v>
      </c>
    </row>
    <row r="57" spans="1:10" x14ac:dyDescent="0.35">
      <c r="A57" s="3"/>
      <c r="B57" s="1"/>
      <c r="C57" s="1"/>
    </row>
    <row r="58" spans="1:10" ht="16.5" x14ac:dyDescent="0.35">
      <c r="A58" s="6" t="s">
        <v>51</v>
      </c>
      <c r="B58" s="10" t="s">
        <v>93</v>
      </c>
      <c r="C58" s="1"/>
    </row>
    <row r="59" spans="1:10" x14ac:dyDescent="0.35">
      <c r="A59" s="4"/>
      <c r="B59" s="1"/>
      <c r="C59" s="1"/>
    </row>
    <row r="60" spans="1:10" ht="16.5" x14ac:dyDescent="0.35">
      <c r="A60" s="6" t="s">
        <v>52</v>
      </c>
      <c r="B60" s="10" t="s">
        <v>94</v>
      </c>
      <c r="C60" s="1"/>
      <c r="G60" t="s">
        <v>68</v>
      </c>
    </row>
    <row r="61" spans="1:10" x14ac:dyDescent="0.35">
      <c r="A61" s="3"/>
      <c r="B61" s="1"/>
      <c r="C61" s="1"/>
    </row>
    <row r="62" spans="1:10" ht="16.5" x14ac:dyDescent="0.35">
      <c r="A62" s="3" t="s">
        <v>39</v>
      </c>
      <c r="B62" s="10" t="s">
        <v>95</v>
      </c>
      <c r="C62" s="1"/>
    </row>
    <row r="63" spans="1:10" x14ac:dyDescent="0.35">
      <c r="A63" s="3"/>
      <c r="B63" s="1"/>
      <c r="C63" s="1"/>
    </row>
    <row r="64" spans="1:10" x14ac:dyDescent="0.35">
      <c r="A64" s="3" t="s">
        <v>53</v>
      </c>
      <c r="B64" s="10" t="s">
        <v>59</v>
      </c>
      <c r="C64" s="1"/>
    </row>
    <row r="65" spans="1:19" x14ac:dyDescent="0.35">
      <c r="A65" s="3"/>
      <c r="B65" s="1"/>
      <c r="C65" s="1"/>
    </row>
    <row r="66" spans="1:19" ht="16.5" x14ac:dyDescent="0.35">
      <c r="A66" s="6" t="s">
        <v>54</v>
      </c>
      <c r="B66" s="10" t="s">
        <v>96</v>
      </c>
      <c r="C66" s="1"/>
    </row>
    <row r="67" spans="1:19" x14ac:dyDescent="0.35">
      <c r="A67" s="3"/>
      <c r="B67" s="1"/>
      <c r="C67" s="1"/>
    </row>
    <row r="68" spans="1:19" ht="16.5" x14ac:dyDescent="0.35">
      <c r="A68" s="6" t="s">
        <v>55</v>
      </c>
      <c r="B68" s="10" t="s">
        <v>97</v>
      </c>
      <c r="C68" s="1"/>
    </row>
    <row r="69" spans="1:19" x14ac:dyDescent="0.35">
      <c r="A69" s="3"/>
      <c r="B69" s="1"/>
      <c r="C69" s="1"/>
    </row>
    <row r="70" spans="1:19" ht="16.5" x14ac:dyDescent="0.35">
      <c r="A70" s="6" t="s">
        <v>56</v>
      </c>
      <c r="B70" s="10" t="s">
        <v>98</v>
      </c>
      <c r="C70" s="1"/>
    </row>
    <row r="71" spans="1:19" x14ac:dyDescent="0.35">
      <c r="A71" s="3"/>
      <c r="B71" s="1"/>
      <c r="C71" s="1"/>
    </row>
    <row r="72" spans="1:19" x14ac:dyDescent="0.35">
      <c r="A72" s="6" t="s">
        <v>57</v>
      </c>
      <c r="B72" s="10" t="s">
        <v>60</v>
      </c>
      <c r="C72" s="1"/>
    </row>
    <row r="73" spans="1:19" x14ac:dyDescent="0.35">
      <c r="A73" s="3"/>
      <c r="B73" s="1"/>
      <c r="C73" s="1"/>
    </row>
    <row r="74" spans="1:19" x14ac:dyDescent="0.35">
      <c r="A74" s="6" t="s">
        <v>58</v>
      </c>
      <c r="B74" s="10" t="s">
        <v>61</v>
      </c>
      <c r="C74" s="1"/>
    </row>
    <row r="75" spans="1:19" ht="16.5" x14ac:dyDescent="0.35">
      <c r="A75" s="7"/>
      <c r="B75" s="1"/>
      <c r="C75" s="1"/>
    </row>
    <row r="76" spans="1:19" x14ac:dyDescent="0.35">
      <c r="A76" s="3" t="s">
        <v>40</v>
      </c>
      <c r="B76" s="1"/>
      <c r="C76" s="1"/>
    </row>
    <row r="77" spans="1:19" x14ac:dyDescent="0.35">
      <c r="A77" s="3"/>
      <c r="B77" s="1"/>
      <c r="C77" s="1"/>
    </row>
    <row r="78" spans="1:19" ht="16.5" x14ac:dyDescent="0.35">
      <c r="A78" s="3" t="s">
        <v>41</v>
      </c>
      <c r="B78" s="1"/>
      <c r="C78" s="1"/>
      <c r="S78" s="3" t="s">
        <v>42</v>
      </c>
    </row>
    <row r="79" spans="1:19" x14ac:dyDescent="0.35">
      <c r="S79" s="5" t="s">
        <v>43</v>
      </c>
    </row>
    <row r="81" spans="1:29" x14ac:dyDescent="0.35">
      <c r="A81" s="4" t="s">
        <v>62</v>
      </c>
      <c r="B81" s="43" t="s">
        <v>63</v>
      </c>
      <c r="C81" s="1" t="s">
        <v>64</v>
      </c>
      <c r="D81" s="1"/>
    </row>
    <row r="83" spans="1:29" x14ac:dyDescent="0.35">
      <c r="A83" t="s">
        <v>65</v>
      </c>
    </row>
    <row r="84" spans="1:29" x14ac:dyDescent="0.35">
      <c r="A84" s="1" t="s">
        <v>66</v>
      </c>
    </row>
    <row r="85" spans="1:29" x14ac:dyDescent="0.35">
      <c r="A85" s="1"/>
    </row>
    <row r="86" spans="1:29" ht="15" thickBot="1" x14ac:dyDescent="0.4">
      <c r="A86" s="2" t="s">
        <v>67</v>
      </c>
    </row>
    <row r="87" spans="1:29" x14ac:dyDescent="0.35">
      <c r="B87" s="14" t="s">
        <v>64</v>
      </c>
      <c r="C87" s="15" t="s">
        <v>69</v>
      </c>
      <c r="D87" s="15" t="s">
        <v>70</v>
      </c>
      <c r="E87" s="15" t="s">
        <v>71</v>
      </c>
      <c r="F87" s="15" t="s">
        <v>72</v>
      </c>
      <c r="G87" s="15" t="s">
        <v>73</v>
      </c>
      <c r="H87" s="15" t="s">
        <v>74</v>
      </c>
      <c r="I87" s="15" t="s">
        <v>75</v>
      </c>
      <c r="J87" s="15" t="s">
        <v>76</v>
      </c>
      <c r="K87" s="15" t="s">
        <v>77</v>
      </c>
      <c r="L87" s="15" t="s">
        <v>78</v>
      </c>
      <c r="M87" s="15" t="s">
        <v>79</v>
      </c>
      <c r="N87" s="15" t="s">
        <v>80</v>
      </c>
      <c r="O87" s="15" t="s">
        <v>81</v>
      </c>
      <c r="P87" s="15" t="s">
        <v>82</v>
      </c>
      <c r="Q87" s="15" t="s">
        <v>83</v>
      </c>
      <c r="R87" s="15" t="s">
        <v>84</v>
      </c>
      <c r="S87" s="15" t="s">
        <v>85</v>
      </c>
      <c r="T87" s="15" t="s">
        <v>86</v>
      </c>
      <c r="U87" s="15" t="s">
        <v>87</v>
      </c>
      <c r="V87" s="15" t="s">
        <v>88</v>
      </c>
      <c r="W87" s="15" t="s">
        <v>89</v>
      </c>
      <c r="X87" s="15" t="s">
        <v>90</v>
      </c>
      <c r="Y87" s="15" t="s">
        <v>91</v>
      </c>
      <c r="Z87" s="16" t="s">
        <v>92</v>
      </c>
    </row>
    <row r="88" spans="1:29" ht="15" thickBot="1" x14ac:dyDescent="0.4">
      <c r="B88" s="17">
        <v>30</v>
      </c>
      <c r="C88" s="18">
        <v>1</v>
      </c>
      <c r="D88" s="18">
        <v>8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9</v>
      </c>
      <c r="N88" s="18">
        <v>2</v>
      </c>
      <c r="O88" s="18">
        <v>0</v>
      </c>
      <c r="P88" s="18">
        <v>0</v>
      </c>
      <c r="Q88" s="18">
        <v>14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4</v>
      </c>
      <c r="Y88" s="18">
        <v>1</v>
      </c>
      <c r="Z88" s="19">
        <v>0</v>
      </c>
      <c r="AB88" s="35"/>
    </row>
    <row r="89" spans="1:29" ht="15" thickBot="1" x14ac:dyDescent="0.4">
      <c r="AA89" s="20" t="s">
        <v>100</v>
      </c>
      <c r="AB89" s="34" t="s">
        <v>101</v>
      </c>
    </row>
    <row r="90" spans="1:29" x14ac:dyDescent="0.35">
      <c r="A90" s="31" t="s">
        <v>37</v>
      </c>
      <c r="B90" s="22">
        <v>1</v>
      </c>
      <c r="C90" s="23"/>
      <c r="D90" s="23"/>
      <c r="E90" s="23">
        <v>1</v>
      </c>
      <c r="F90" s="23">
        <v>1</v>
      </c>
      <c r="G90" s="23">
        <v>1</v>
      </c>
      <c r="H90" s="23">
        <v>1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4"/>
      <c r="AA90" s="36">
        <f>SUMPRODUCT($B$88:$Z$88*B90:Z90)</f>
        <v>30</v>
      </c>
      <c r="AB90" s="37" t="s">
        <v>102</v>
      </c>
      <c r="AC90" s="12">
        <v>14</v>
      </c>
    </row>
    <row r="91" spans="1:29" x14ac:dyDescent="0.35">
      <c r="A91" s="32" t="s">
        <v>51</v>
      </c>
      <c r="B91" s="25">
        <v>1</v>
      </c>
      <c r="C91" s="26"/>
      <c r="D91" s="26"/>
      <c r="E91" s="26">
        <v>1</v>
      </c>
      <c r="F91" s="26">
        <v>1</v>
      </c>
      <c r="G91" s="26">
        <v>1</v>
      </c>
      <c r="H91" s="26">
        <v>1</v>
      </c>
      <c r="I91" s="26">
        <v>1</v>
      </c>
      <c r="J91" s="26">
        <v>1</v>
      </c>
      <c r="K91" s="26">
        <v>1</v>
      </c>
      <c r="L91" s="26">
        <v>1</v>
      </c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7"/>
      <c r="AA91" s="38">
        <f t="shared" ref="AA91:AA99" si="0">SUMPRODUCT($B$88:$Z$88*B91:Z91)</f>
        <v>30</v>
      </c>
      <c r="AB91" s="39" t="s">
        <v>102</v>
      </c>
      <c r="AC91" s="21">
        <v>25</v>
      </c>
    </row>
    <row r="92" spans="1:29" x14ac:dyDescent="0.35">
      <c r="A92" s="32" t="s">
        <v>52</v>
      </c>
      <c r="B92" s="25">
        <v>0.5</v>
      </c>
      <c r="C92" s="26"/>
      <c r="D92" s="26"/>
      <c r="E92" s="26">
        <v>1</v>
      </c>
      <c r="F92" s="26">
        <v>1</v>
      </c>
      <c r="G92" s="26">
        <v>1</v>
      </c>
      <c r="H92" s="26">
        <v>1</v>
      </c>
      <c r="I92" s="26">
        <v>1</v>
      </c>
      <c r="J92" s="26">
        <v>1</v>
      </c>
      <c r="K92" s="26">
        <v>1</v>
      </c>
      <c r="L92" s="26">
        <v>1</v>
      </c>
      <c r="M92" s="26">
        <v>1</v>
      </c>
      <c r="N92" s="26">
        <v>1</v>
      </c>
      <c r="O92" s="26">
        <v>1</v>
      </c>
      <c r="P92" s="26">
        <v>1</v>
      </c>
      <c r="Q92" s="26"/>
      <c r="R92" s="26"/>
      <c r="S92" s="26"/>
      <c r="T92" s="26"/>
      <c r="U92" s="26"/>
      <c r="V92" s="26"/>
      <c r="W92" s="26"/>
      <c r="X92" s="26"/>
      <c r="Y92" s="26"/>
      <c r="Z92" s="27"/>
      <c r="AA92" s="38">
        <f t="shared" si="0"/>
        <v>26</v>
      </c>
      <c r="AB92" s="39" t="s">
        <v>102</v>
      </c>
      <c r="AC92" s="21">
        <v>26</v>
      </c>
    </row>
    <row r="93" spans="1:29" x14ac:dyDescent="0.35">
      <c r="A93" s="31" t="s">
        <v>39</v>
      </c>
      <c r="B93" s="25">
        <v>0.5</v>
      </c>
      <c r="C93" s="26"/>
      <c r="D93" s="26"/>
      <c r="E93" s="26">
        <v>1</v>
      </c>
      <c r="F93" s="26">
        <v>1</v>
      </c>
      <c r="G93" s="26">
        <v>1</v>
      </c>
      <c r="H93" s="26">
        <v>1</v>
      </c>
      <c r="I93" s="26">
        <v>1</v>
      </c>
      <c r="J93" s="26">
        <v>1</v>
      </c>
      <c r="K93" s="26">
        <v>1</v>
      </c>
      <c r="L93" s="26">
        <v>1</v>
      </c>
      <c r="M93" s="26">
        <v>1</v>
      </c>
      <c r="N93" s="26">
        <v>1</v>
      </c>
      <c r="O93" s="26">
        <v>1</v>
      </c>
      <c r="P93" s="26">
        <v>1</v>
      </c>
      <c r="Q93" s="26">
        <v>1</v>
      </c>
      <c r="R93" s="26">
        <v>1</v>
      </c>
      <c r="S93" s="26">
        <v>1</v>
      </c>
      <c r="T93" s="26">
        <v>1</v>
      </c>
      <c r="U93" s="26"/>
      <c r="V93" s="26"/>
      <c r="W93" s="26"/>
      <c r="X93" s="26"/>
      <c r="Y93" s="26"/>
      <c r="Z93" s="27"/>
      <c r="AA93" s="38">
        <f t="shared" si="0"/>
        <v>40</v>
      </c>
      <c r="AB93" s="39" t="s">
        <v>102</v>
      </c>
      <c r="AC93" s="21">
        <v>38</v>
      </c>
    </row>
    <row r="94" spans="1:29" x14ac:dyDescent="0.35">
      <c r="A94" s="31" t="s">
        <v>53</v>
      </c>
      <c r="B94" s="25">
        <v>1</v>
      </c>
      <c r="C94" s="26"/>
      <c r="D94" s="26"/>
      <c r="E94" s="26"/>
      <c r="F94" s="26">
        <v>1</v>
      </c>
      <c r="G94" s="26">
        <v>1</v>
      </c>
      <c r="H94" s="26">
        <v>1</v>
      </c>
      <c r="I94" s="26">
        <v>1</v>
      </c>
      <c r="J94" s="26">
        <v>1</v>
      </c>
      <c r="K94" s="26">
        <v>1</v>
      </c>
      <c r="L94" s="26">
        <v>1</v>
      </c>
      <c r="M94" s="26">
        <v>1</v>
      </c>
      <c r="N94" s="26">
        <v>1</v>
      </c>
      <c r="O94" s="26">
        <v>1</v>
      </c>
      <c r="P94" s="26">
        <v>1</v>
      </c>
      <c r="Q94" s="26">
        <v>1</v>
      </c>
      <c r="R94" s="26">
        <v>1</v>
      </c>
      <c r="S94" s="26">
        <v>1</v>
      </c>
      <c r="T94" s="26">
        <v>1</v>
      </c>
      <c r="U94" s="26">
        <v>1</v>
      </c>
      <c r="V94" s="26">
        <v>1</v>
      </c>
      <c r="W94" s="26">
        <v>1</v>
      </c>
      <c r="X94" s="26"/>
      <c r="Y94" s="26"/>
      <c r="Z94" s="27"/>
      <c r="AA94" s="38">
        <f t="shared" si="0"/>
        <v>55</v>
      </c>
      <c r="AB94" s="39" t="s">
        <v>102</v>
      </c>
      <c r="AC94" s="21">
        <v>55</v>
      </c>
    </row>
    <row r="95" spans="1:29" x14ac:dyDescent="0.35">
      <c r="A95" s="32" t="s">
        <v>54</v>
      </c>
      <c r="B95" s="25">
        <v>1</v>
      </c>
      <c r="C95" s="26"/>
      <c r="D95" s="26"/>
      <c r="E95" s="26"/>
      <c r="F95" s="26"/>
      <c r="G95" s="26">
        <v>1</v>
      </c>
      <c r="H95" s="26">
        <v>1</v>
      </c>
      <c r="I95" s="26"/>
      <c r="J95" s="26">
        <v>1</v>
      </c>
      <c r="K95" s="26">
        <v>1</v>
      </c>
      <c r="L95" s="26">
        <v>1</v>
      </c>
      <c r="M95" s="26">
        <v>1</v>
      </c>
      <c r="N95" s="26">
        <v>1</v>
      </c>
      <c r="O95" s="26">
        <v>1</v>
      </c>
      <c r="P95" s="26">
        <v>1</v>
      </c>
      <c r="Q95" s="26">
        <v>1</v>
      </c>
      <c r="R95" s="26">
        <v>1</v>
      </c>
      <c r="S95" s="26">
        <v>1</v>
      </c>
      <c r="T95" s="26">
        <v>1</v>
      </c>
      <c r="U95" s="26">
        <v>1</v>
      </c>
      <c r="V95" s="26">
        <v>1</v>
      </c>
      <c r="W95" s="26">
        <v>1</v>
      </c>
      <c r="X95" s="26">
        <v>1</v>
      </c>
      <c r="Y95" s="26">
        <v>1</v>
      </c>
      <c r="Z95" s="27"/>
      <c r="AA95" s="38">
        <f t="shared" si="0"/>
        <v>60</v>
      </c>
      <c r="AB95" s="39" t="s">
        <v>102</v>
      </c>
      <c r="AC95" s="21">
        <v>60</v>
      </c>
    </row>
    <row r="96" spans="1:29" x14ac:dyDescent="0.35">
      <c r="A96" s="32" t="s">
        <v>55</v>
      </c>
      <c r="B96" s="25">
        <v>1</v>
      </c>
      <c r="C96" s="26"/>
      <c r="D96" s="26"/>
      <c r="E96" s="26"/>
      <c r="F96" s="26"/>
      <c r="G96" s="26"/>
      <c r="H96" s="26">
        <v>1</v>
      </c>
      <c r="I96" s="26"/>
      <c r="J96" s="26"/>
      <c r="K96" s="26">
        <v>1</v>
      </c>
      <c r="L96" s="26">
        <v>1</v>
      </c>
      <c r="M96" s="26"/>
      <c r="N96" s="26">
        <v>1</v>
      </c>
      <c r="O96" s="26">
        <v>1</v>
      </c>
      <c r="P96" s="26">
        <v>1</v>
      </c>
      <c r="Q96" s="26">
        <v>1</v>
      </c>
      <c r="R96" s="26">
        <v>1</v>
      </c>
      <c r="S96" s="26">
        <v>1</v>
      </c>
      <c r="T96" s="26">
        <v>1</v>
      </c>
      <c r="U96" s="26">
        <v>1</v>
      </c>
      <c r="V96" s="26">
        <v>1</v>
      </c>
      <c r="W96" s="26">
        <v>1</v>
      </c>
      <c r="X96" s="26">
        <v>1</v>
      </c>
      <c r="Y96" s="26">
        <v>1</v>
      </c>
      <c r="Z96" s="27">
        <v>1</v>
      </c>
      <c r="AA96" s="38">
        <f t="shared" si="0"/>
        <v>51</v>
      </c>
      <c r="AB96" s="39" t="s">
        <v>102</v>
      </c>
      <c r="AC96" s="21">
        <v>51</v>
      </c>
    </row>
    <row r="97" spans="1:29" x14ac:dyDescent="0.35">
      <c r="A97" s="32" t="s">
        <v>56</v>
      </c>
      <c r="B97" s="25">
        <v>1</v>
      </c>
      <c r="C97" s="26"/>
      <c r="D97" s="26"/>
      <c r="E97" s="26"/>
      <c r="F97" s="26"/>
      <c r="G97" s="26"/>
      <c r="H97" s="26"/>
      <c r="I97" s="26"/>
      <c r="J97" s="26"/>
      <c r="K97" s="26"/>
      <c r="L97" s="26">
        <v>1</v>
      </c>
      <c r="M97" s="26"/>
      <c r="N97" s="26"/>
      <c r="O97" s="26">
        <v>1</v>
      </c>
      <c r="P97" s="26">
        <v>1</v>
      </c>
      <c r="Q97" s="26"/>
      <c r="R97" s="26">
        <v>1</v>
      </c>
      <c r="S97" s="26">
        <v>1</v>
      </c>
      <c r="T97" s="26">
        <v>1</v>
      </c>
      <c r="U97" s="26">
        <v>1</v>
      </c>
      <c r="V97" s="26">
        <v>1</v>
      </c>
      <c r="W97" s="26">
        <v>1</v>
      </c>
      <c r="X97" s="26">
        <v>1</v>
      </c>
      <c r="Y97" s="26">
        <v>1</v>
      </c>
      <c r="Z97" s="27">
        <v>1</v>
      </c>
      <c r="AA97" s="38">
        <f t="shared" si="0"/>
        <v>35</v>
      </c>
      <c r="AB97" s="39" t="s">
        <v>102</v>
      </c>
      <c r="AC97" s="21">
        <v>29</v>
      </c>
    </row>
    <row r="98" spans="1:29" x14ac:dyDescent="0.35">
      <c r="A98" s="32" t="s">
        <v>57</v>
      </c>
      <c r="B98" s="25"/>
      <c r="C98" s="26">
        <v>1</v>
      </c>
      <c r="D98" s="26">
        <v>1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>
        <v>1</v>
      </c>
      <c r="Q98" s="26"/>
      <c r="R98" s="26"/>
      <c r="S98" s="26">
        <v>1</v>
      </c>
      <c r="T98" s="26">
        <v>1</v>
      </c>
      <c r="U98" s="26"/>
      <c r="V98" s="26">
        <v>1</v>
      </c>
      <c r="W98" s="26">
        <v>1</v>
      </c>
      <c r="X98" s="26">
        <v>1</v>
      </c>
      <c r="Y98" s="26">
        <v>1</v>
      </c>
      <c r="Z98" s="27">
        <v>1</v>
      </c>
      <c r="AA98" s="38">
        <f t="shared" si="0"/>
        <v>14</v>
      </c>
      <c r="AB98" s="39" t="s">
        <v>102</v>
      </c>
      <c r="AC98" s="21">
        <v>14</v>
      </c>
    </row>
    <row r="99" spans="1:29" ht="15" thickBot="1" x14ac:dyDescent="0.4">
      <c r="A99" s="32" t="s">
        <v>58</v>
      </c>
      <c r="B99" s="28"/>
      <c r="C99" s="29"/>
      <c r="D99" s="29">
        <v>1</v>
      </c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>
        <v>1</v>
      </c>
      <c r="U99" s="29"/>
      <c r="V99" s="29"/>
      <c r="W99" s="29">
        <v>1</v>
      </c>
      <c r="X99" s="29"/>
      <c r="Y99" s="29">
        <v>1</v>
      </c>
      <c r="Z99" s="30">
        <v>1</v>
      </c>
      <c r="AA99" s="40">
        <f t="shared" si="0"/>
        <v>9</v>
      </c>
      <c r="AB99" s="41" t="s">
        <v>102</v>
      </c>
      <c r="AC99" s="13">
        <v>9</v>
      </c>
    </row>
    <row r="100" spans="1:29" x14ac:dyDescent="0.35">
      <c r="AB100" s="35"/>
    </row>
    <row r="101" spans="1:29" x14ac:dyDescent="0.35">
      <c r="A101" s="42" t="s">
        <v>103</v>
      </c>
      <c r="B101" s="33"/>
      <c r="C101" s="33"/>
    </row>
    <row r="103" spans="1:29" x14ac:dyDescent="0.35">
      <c r="A103">
        <f>C88 +3*D88</f>
        <v>25</v>
      </c>
      <c r="B103" s="11" t="s">
        <v>63</v>
      </c>
      <c r="C103">
        <f>B88</f>
        <v>30</v>
      </c>
    </row>
    <row r="104" spans="1:29" x14ac:dyDescent="0.35">
      <c r="A104">
        <f>4*(E88+I88+M88+Q88+U88+X88+Z88) +5*(F88+J88+N88+R88+V88+Y88)+6*(G88+K88+O88+S88+W88)+7*(H88+L88+P88+T88)</f>
        <v>123</v>
      </c>
      <c r="B104" s="11" t="s">
        <v>63</v>
      </c>
      <c r="C104">
        <f>ROUND(0.4*(SUM(AC90:AC99)),0)</f>
        <v>128</v>
      </c>
    </row>
    <row r="106" spans="1:29" x14ac:dyDescent="0.35">
      <c r="A106" s="2" t="s">
        <v>104</v>
      </c>
    </row>
    <row r="108" spans="1:29" x14ac:dyDescent="0.35">
      <c r="A108" s="1" t="s">
        <v>106</v>
      </c>
      <c r="E108" s="44" t="s">
        <v>105</v>
      </c>
      <c r="F108" s="47">
        <f>10.11*7*B88+8.08*C88+8.08*2*D88 + 7.82*4*(E88+I88+M88+Q88++U88+X88+Z88)+7.82*5*(F88+J88+N88+R88+V88+Y88)+7.82*6*(G88+K88+O88+S88+W88)+7.82*7*(H88+L88+P88+T88)</f>
        <v>3222.32</v>
      </c>
      <c r="G108" s="47"/>
      <c r="H108" s="47"/>
    </row>
    <row r="111" spans="1:29" x14ac:dyDescent="0.35">
      <c r="A111" s="45" t="s">
        <v>108</v>
      </c>
    </row>
    <row r="112" spans="1:29" ht="15" customHeight="1" x14ac:dyDescent="0.35">
      <c r="A112" s="48" t="s">
        <v>111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</row>
    <row r="113" spans="1:15" x14ac:dyDescent="0.3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</row>
    <row r="114" spans="1:15" x14ac:dyDescent="0.3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1:15" x14ac:dyDescent="0.3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</row>
    <row r="116" spans="1:15" x14ac:dyDescent="0.35">
      <c r="A116" s="45" t="s">
        <v>109</v>
      </c>
    </row>
    <row r="117" spans="1:15" x14ac:dyDescent="0.35">
      <c r="A117" s="45" t="s">
        <v>110</v>
      </c>
    </row>
    <row r="118" spans="1:15" ht="15" customHeight="1" x14ac:dyDescent="0.35">
      <c r="A118" s="49" t="s">
        <v>113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</row>
    <row r="119" spans="1:15" x14ac:dyDescent="0.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</row>
    <row r="120" spans="1:15" x14ac:dyDescent="0.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</row>
    <row r="121" spans="1:15" x14ac:dyDescent="0.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</row>
    <row r="122" spans="1:15" ht="15" customHeight="1" x14ac:dyDescent="0.35">
      <c r="A122" s="50" t="s">
        <v>112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5" x14ac:dyDescent="0.3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</row>
    <row r="124" spans="1:15" x14ac:dyDescent="0.3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spans="1:15" x14ac:dyDescent="0.3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</row>
    <row r="127" spans="1:15" x14ac:dyDescent="0.35">
      <c r="A127" s="46" t="s">
        <v>114</v>
      </c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1:15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</row>
    <row r="129" spans="1:15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</row>
    <row r="130" spans="1:15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</row>
  </sheetData>
  <mergeCells count="5">
    <mergeCell ref="A127:O130"/>
    <mergeCell ref="F108:H108"/>
    <mergeCell ref="A112:O115"/>
    <mergeCell ref="A118:O121"/>
    <mergeCell ref="A122:O12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2014-07-12T00:34:34Z</dcterms:modified>
</cp:coreProperties>
</file>